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unqld.com.au\filestore\SharedData\ShareDrive\Investment Operations\Investment Fees &amp; Costs (RG97)\08. RG97 Projects\2020_01 RG97 Working Group\"/>
    </mc:Choice>
  </mc:AlternateContent>
  <xr:revisionPtr revIDLastSave="0" documentId="13_ncr:1_{9AC200BE-5AB4-4F3D-8108-CB4BC7749C56}" xr6:coauthVersionLast="45" xr6:coauthVersionMax="45" xr10:uidLastSave="{00000000-0000-0000-0000-000000000000}"/>
  <bookViews>
    <workbookView xWindow="-120" yWindow="-120" windowWidth="29040" windowHeight="15840" xr2:uid="{2F65DEE5-4D92-4DD4-ACF0-42B4E81CC8DC}"/>
  </bookViews>
  <sheets>
    <sheet name="0. How to complete this form" sheetId="4" r:id="rId1"/>
    <sheet name="1. Detailed Alternative Product" sheetId="3" r:id="rId2"/>
    <sheet name="2. Standard Pooled Fund" sheetId="5" r:id="rId3"/>
    <sheet name="3. Segregated Mandate" sheetId="6" r:id="rId4"/>
    <sheet name="4. Guide" sheetId="1" r:id="rId5"/>
    <sheet name="5. Interposed Entities" sheetId="2" r:id="rId6"/>
    <sheet name="DRAFT Field Format Guide" sheetId="8" r:id="rId7"/>
  </sheets>
  <externalReferences>
    <externalReference r:id="rId8"/>
  </externalReferences>
  <definedNames>
    <definedName name="_xlnm._FilterDatabase" localSheetId="6" hidden="1">'DRAFT Field Format Guide'!$B$3:$F$3</definedName>
    <definedName name="_xlnm.Print_Area" localSheetId="1">'1. Detailed Alternative Product'!$A$1:$S$136</definedName>
    <definedName name="_xlnm.Print_Area" localSheetId="2">'2. Standard Pooled Fund'!$A$1:$F$129</definedName>
    <definedName name="_xlnm.Print_Area" localSheetId="5">'5. Interposed Entities'!$A$1:$B$41</definedName>
    <definedName name="_xlnm.Print_Titles" localSheetId="1">'1. Detailed Alternative Product'!$A:$A,'1. Detailed Alternative Product'!$1:$1</definedName>
    <definedName name="_xlnm.Print_Titles" localSheetId="6">'DRAFT Field Format Guide'!$1:$3</definedName>
    <definedName name="RG97_Detailed" localSheetId="6">'[1]1. Detailed'!$A$1:$S$136</definedName>
    <definedName name="RG97_Detailed">'1. Detailed Alternative Product'!$A$1:$S$136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1" i="6" l="1"/>
  <c r="J37" i="6"/>
  <c r="J33" i="6"/>
  <c r="E51" i="5"/>
  <c r="H20" i="6"/>
  <c r="P25" i="3"/>
  <c r="P97" i="3"/>
  <c r="Q97" i="3" s="1"/>
  <c r="R97" i="3" s="1"/>
  <c r="F40" i="3"/>
  <c r="F42" i="3" s="1"/>
  <c r="G40" i="3"/>
  <c r="G42" i="3" s="1"/>
  <c r="H40" i="3"/>
  <c r="H42" i="3" s="1"/>
  <c r="I40" i="3"/>
  <c r="E40" i="3"/>
  <c r="E42" i="3"/>
  <c r="I42" i="3"/>
  <c r="E104" i="6"/>
  <c r="F104" i="6"/>
  <c r="G104" i="6"/>
  <c r="H104" i="6"/>
  <c r="E105" i="6"/>
  <c r="F105" i="6"/>
  <c r="G105" i="6"/>
  <c r="H105" i="6"/>
  <c r="E106" i="6"/>
  <c r="F106" i="6"/>
  <c r="G106" i="6"/>
  <c r="H106" i="6"/>
  <c r="E107" i="6"/>
  <c r="F107" i="6"/>
  <c r="G107" i="6"/>
  <c r="H107" i="6"/>
  <c r="E111" i="6"/>
  <c r="G116" i="6"/>
  <c r="D107" i="6"/>
  <c r="D106" i="6"/>
  <c r="D105" i="6"/>
  <c r="D104" i="6"/>
  <c r="H100" i="6"/>
  <c r="H116" i="6" s="1"/>
  <c r="G100" i="6"/>
  <c r="F100" i="6"/>
  <c r="F116" i="6" s="1"/>
  <c r="E100" i="6"/>
  <c r="E116" i="6" s="1"/>
  <c r="D100" i="6"/>
  <c r="D116" i="6" s="1"/>
  <c r="D94" i="6"/>
  <c r="D115" i="6" s="1"/>
  <c r="H94" i="6"/>
  <c r="H115" i="6" s="1"/>
  <c r="G94" i="6"/>
  <c r="G115" i="6" s="1"/>
  <c r="F94" i="6"/>
  <c r="F115" i="6" s="1"/>
  <c r="E94" i="6"/>
  <c r="E115" i="6" s="1"/>
  <c r="E88" i="6"/>
  <c r="E114" i="6" s="1"/>
  <c r="F88" i="6"/>
  <c r="F114" i="6" s="1"/>
  <c r="G88" i="6"/>
  <c r="G114" i="6" s="1"/>
  <c r="H88" i="6"/>
  <c r="H114" i="6" s="1"/>
  <c r="D88" i="6"/>
  <c r="D114" i="6" s="1"/>
  <c r="I81" i="6"/>
  <c r="E81" i="6"/>
  <c r="F81" i="6"/>
  <c r="G81" i="6"/>
  <c r="H81" i="6"/>
  <c r="E78" i="6"/>
  <c r="F78" i="6"/>
  <c r="G78" i="6"/>
  <c r="H78" i="6"/>
  <c r="H72" i="6"/>
  <c r="H112" i="6" s="1"/>
  <c r="G72" i="6"/>
  <c r="G112" i="6" s="1"/>
  <c r="F72" i="6"/>
  <c r="F112" i="6" s="1"/>
  <c r="E72" i="6"/>
  <c r="E112" i="6" s="1"/>
  <c r="H64" i="6"/>
  <c r="H111" i="6" s="1"/>
  <c r="G64" i="6"/>
  <c r="G111" i="6" s="1"/>
  <c r="F64" i="6"/>
  <c r="F111" i="6" s="1"/>
  <c r="E64" i="6"/>
  <c r="E58" i="6"/>
  <c r="E110" i="6" s="1"/>
  <c r="F58" i="6"/>
  <c r="F110" i="6" s="1"/>
  <c r="G58" i="6"/>
  <c r="G110" i="6" s="1"/>
  <c r="H58" i="6"/>
  <c r="H110" i="6" s="1"/>
  <c r="H50" i="6"/>
  <c r="H109" i="6" s="1"/>
  <c r="G50" i="6"/>
  <c r="G109" i="6" s="1"/>
  <c r="F50" i="6"/>
  <c r="F109" i="6" s="1"/>
  <c r="E50" i="6"/>
  <c r="E109" i="6" s="1"/>
  <c r="D50" i="6"/>
  <c r="D109" i="6" s="1"/>
  <c r="E43" i="6"/>
  <c r="E108" i="6" s="1"/>
  <c r="F43" i="6"/>
  <c r="F108" i="6" s="1"/>
  <c r="G43" i="6"/>
  <c r="G108" i="6" s="1"/>
  <c r="H43" i="6"/>
  <c r="H108" i="6" s="1"/>
  <c r="D43" i="6"/>
  <c r="D108" i="6" s="1"/>
  <c r="I37" i="6"/>
  <c r="I33" i="6"/>
  <c r="I29" i="6"/>
  <c r="J29" i="6" s="1"/>
  <c r="I25" i="6"/>
  <c r="J25" i="6" s="1"/>
  <c r="I20" i="6"/>
  <c r="G20" i="6"/>
  <c r="G103" i="6" s="1"/>
  <c r="F20" i="6"/>
  <c r="F103" i="6" s="1"/>
  <c r="E20" i="6"/>
  <c r="E103" i="6" s="1"/>
  <c r="D20" i="6"/>
  <c r="D103" i="6" s="1"/>
  <c r="D17" i="6"/>
  <c r="E119" i="5"/>
  <c r="E118" i="5"/>
  <c r="E116" i="5"/>
  <c r="E108" i="5"/>
  <c r="J107" i="6" l="1"/>
  <c r="J106" i="6"/>
  <c r="J104" i="6"/>
  <c r="J105" i="6"/>
  <c r="I104" i="6"/>
  <c r="I107" i="6"/>
  <c r="I106" i="6"/>
  <c r="I105" i="6"/>
  <c r="I100" i="6"/>
  <c r="J100" i="6" s="1"/>
  <c r="I94" i="6"/>
  <c r="J94" i="6" s="1"/>
  <c r="G82" i="6"/>
  <c r="G113" i="6" s="1"/>
  <c r="G117" i="6" s="1"/>
  <c r="I88" i="6"/>
  <c r="J88" i="6" s="1"/>
  <c r="H82" i="6"/>
  <c r="H113" i="6" s="1"/>
  <c r="H117" i="6" s="1"/>
  <c r="F82" i="6"/>
  <c r="F113" i="6" s="1"/>
  <c r="F117" i="6" s="1"/>
  <c r="I50" i="6"/>
  <c r="J50" i="6" s="1"/>
  <c r="E82" i="6"/>
  <c r="E113" i="6" s="1"/>
  <c r="E117" i="6" s="1"/>
  <c r="I43" i="6"/>
  <c r="J43" i="6" s="1"/>
  <c r="D114" i="5"/>
  <c r="E114" i="5" s="1"/>
  <c r="E26" i="5"/>
  <c r="E32" i="5"/>
  <c r="E36" i="5"/>
  <c r="E42" i="5"/>
  <c r="E46" i="5"/>
  <c r="E58" i="5"/>
  <c r="E64" i="5"/>
  <c r="E72" i="5"/>
  <c r="E78" i="5"/>
  <c r="E86" i="5"/>
  <c r="E96" i="5"/>
  <c r="E102" i="5"/>
  <c r="E53" i="5"/>
  <c r="E52" i="5"/>
  <c r="D54" i="5"/>
  <c r="F96" i="3"/>
  <c r="G96" i="3"/>
  <c r="H96" i="3"/>
  <c r="I96" i="3"/>
  <c r="J96" i="3"/>
  <c r="K96" i="3"/>
  <c r="L96" i="3"/>
  <c r="M96" i="3"/>
  <c r="N96" i="3"/>
  <c r="O96" i="3"/>
  <c r="E96" i="3"/>
  <c r="E99" i="3"/>
  <c r="F99" i="3"/>
  <c r="G99" i="3"/>
  <c r="H99" i="3"/>
  <c r="I99" i="3"/>
  <c r="J99" i="3"/>
  <c r="K99" i="3"/>
  <c r="L99" i="3"/>
  <c r="M99" i="3"/>
  <c r="N99" i="3"/>
  <c r="O99" i="3"/>
  <c r="D99" i="3"/>
  <c r="D96" i="3"/>
  <c r="D21" i="5"/>
  <c r="J116" i="6" l="1"/>
  <c r="I116" i="6"/>
  <c r="J115" i="6"/>
  <c r="I115" i="6"/>
  <c r="J114" i="6"/>
  <c r="I114" i="6"/>
  <c r="J109" i="6"/>
  <c r="I109" i="6"/>
  <c r="J108" i="6"/>
  <c r="I108" i="6"/>
  <c r="L100" i="3"/>
  <c r="K100" i="3"/>
  <c r="O100" i="3"/>
  <c r="J100" i="3"/>
  <c r="H100" i="3"/>
  <c r="G100" i="3"/>
  <c r="I100" i="3"/>
  <c r="N100" i="3"/>
  <c r="F100" i="3"/>
  <c r="M100" i="3"/>
  <c r="E100" i="3"/>
  <c r="D81" i="6" l="1"/>
  <c r="D78" i="6"/>
  <c r="I78" i="6" s="1"/>
  <c r="J78" i="6" s="1"/>
  <c r="D72" i="6"/>
  <c r="D64" i="6"/>
  <c r="D58" i="6"/>
  <c r="E110" i="5"/>
  <c r="D111" i="5"/>
  <c r="E104" i="5"/>
  <c r="E103" i="5"/>
  <c r="E98" i="5"/>
  <c r="D99" i="5"/>
  <c r="D92" i="5"/>
  <c r="E92" i="5" s="1"/>
  <c r="E82" i="5"/>
  <c r="E81" i="5"/>
  <c r="E80" i="5"/>
  <c r="E74" i="5"/>
  <c r="D75" i="5"/>
  <c r="E68" i="5"/>
  <c r="E67" i="5"/>
  <c r="E66" i="5"/>
  <c r="E65" i="5"/>
  <c r="E60" i="5"/>
  <c r="D61" i="5"/>
  <c r="E54" i="5"/>
  <c r="D120" i="5" s="1"/>
  <c r="E120" i="5" s="1"/>
  <c r="E47" i="5"/>
  <c r="D119" i="5" s="1"/>
  <c r="E43" i="5"/>
  <c r="D118" i="5" s="1"/>
  <c r="E38" i="5"/>
  <c r="D39" i="5"/>
  <c r="E117" i="5" s="1"/>
  <c r="E33" i="5"/>
  <c r="D116" i="5" s="1"/>
  <c r="E28" i="5"/>
  <c r="E27" i="5"/>
  <c r="I58" i="6" l="1"/>
  <c r="D110" i="6"/>
  <c r="I64" i="6"/>
  <c r="D111" i="6"/>
  <c r="I72" i="6"/>
  <c r="I112" i="6" s="1"/>
  <c r="D112" i="6"/>
  <c r="I111" i="6"/>
  <c r="I82" i="6"/>
  <c r="D82" i="6"/>
  <c r="D113" i="6" s="1"/>
  <c r="E61" i="5"/>
  <c r="D121" i="5" s="1"/>
  <c r="E121" i="5"/>
  <c r="E75" i="5"/>
  <c r="D123" i="5" s="1"/>
  <c r="E123" i="5"/>
  <c r="E99" i="5"/>
  <c r="D126" i="5" s="1"/>
  <c r="E126" i="5"/>
  <c r="E111" i="5"/>
  <c r="D128" i="5" s="1"/>
  <c r="E128" i="5"/>
  <c r="E29" i="5"/>
  <c r="D115" i="5" s="1"/>
  <c r="D83" i="5"/>
  <c r="D89" i="5"/>
  <c r="D93" i="5" s="1"/>
  <c r="D29" i="5"/>
  <c r="E115" i="5" s="1"/>
  <c r="E37" i="5"/>
  <c r="E39" i="5" s="1"/>
  <c r="D117" i="5" s="1"/>
  <c r="E59" i="5"/>
  <c r="D69" i="5"/>
  <c r="E79" i="5"/>
  <c r="E97" i="5"/>
  <c r="E109" i="5"/>
  <c r="D105" i="5"/>
  <c r="E73" i="5"/>
  <c r="O127" i="3"/>
  <c r="N127" i="3"/>
  <c r="M127" i="3"/>
  <c r="L127" i="3"/>
  <c r="K127" i="3"/>
  <c r="J127" i="3"/>
  <c r="I127" i="3"/>
  <c r="H127" i="3"/>
  <c r="G127" i="3"/>
  <c r="F127" i="3"/>
  <c r="E127" i="3"/>
  <c r="D127" i="3"/>
  <c r="O125" i="3"/>
  <c r="N125" i="3"/>
  <c r="M125" i="3"/>
  <c r="L125" i="3"/>
  <c r="K125" i="3"/>
  <c r="J125" i="3"/>
  <c r="I125" i="3"/>
  <c r="H125" i="3"/>
  <c r="G125" i="3"/>
  <c r="F125" i="3"/>
  <c r="E125" i="3"/>
  <c r="D125" i="3"/>
  <c r="O123" i="3"/>
  <c r="N123" i="3"/>
  <c r="M123" i="3"/>
  <c r="L123" i="3"/>
  <c r="K123" i="3"/>
  <c r="J123" i="3"/>
  <c r="I123" i="3"/>
  <c r="H123" i="3"/>
  <c r="G123" i="3"/>
  <c r="F123" i="3"/>
  <c r="E123" i="3"/>
  <c r="D123" i="3"/>
  <c r="O118" i="3"/>
  <c r="O135" i="3" s="1"/>
  <c r="N118" i="3"/>
  <c r="N135" i="3" s="1"/>
  <c r="M118" i="3"/>
  <c r="M135" i="3" s="1"/>
  <c r="L118" i="3"/>
  <c r="L135" i="3" s="1"/>
  <c r="K118" i="3"/>
  <c r="K135" i="3" s="1"/>
  <c r="J118" i="3"/>
  <c r="J135" i="3" s="1"/>
  <c r="I118" i="3"/>
  <c r="I135" i="3" s="1"/>
  <c r="H118" i="3"/>
  <c r="H135" i="3" s="1"/>
  <c r="G118" i="3"/>
  <c r="G135" i="3" s="1"/>
  <c r="F118" i="3"/>
  <c r="F135" i="3" s="1"/>
  <c r="E118" i="3"/>
  <c r="E135" i="3" s="1"/>
  <c r="D118" i="3"/>
  <c r="D135" i="3" s="1"/>
  <c r="P117" i="3"/>
  <c r="Q117" i="3" s="1"/>
  <c r="R117" i="3" s="1"/>
  <c r="P116" i="3"/>
  <c r="Q116" i="3" s="1"/>
  <c r="R116" i="3" s="1"/>
  <c r="O112" i="3"/>
  <c r="O134" i="3" s="1"/>
  <c r="N112" i="3"/>
  <c r="N134" i="3" s="1"/>
  <c r="M112" i="3"/>
  <c r="M134" i="3" s="1"/>
  <c r="L112" i="3"/>
  <c r="L134" i="3" s="1"/>
  <c r="K112" i="3"/>
  <c r="K134" i="3" s="1"/>
  <c r="J112" i="3"/>
  <c r="J134" i="3" s="1"/>
  <c r="I112" i="3"/>
  <c r="I134" i="3" s="1"/>
  <c r="H112" i="3"/>
  <c r="H134" i="3" s="1"/>
  <c r="G112" i="3"/>
  <c r="G134" i="3" s="1"/>
  <c r="F112" i="3"/>
  <c r="F134" i="3" s="1"/>
  <c r="E112" i="3"/>
  <c r="E134" i="3" s="1"/>
  <c r="D112" i="3"/>
  <c r="D134" i="3" s="1"/>
  <c r="P111" i="3"/>
  <c r="Q111" i="3" s="1"/>
  <c r="R111" i="3" s="1"/>
  <c r="P110" i="3"/>
  <c r="O106" i="3"/>
  <c r="O133" i="3" s="1"/>
  <c r="N106" i="3"/>
  <c r="N133" i="3" s="1"/>
  <c r="M106" i="3"/>
  <c r="M133" i="3" s="1"/>
  <c r="L106" i="3"/>
  <c r="L133" i="3" s="1"/>
  <c r="K106" i="3"/>
  <c r="K133" i="3" s="1"/>
  <c r="J106" i="3"/>
  <c r="J133" i="3" s="1"/>
  <c r="I106" i="3"/>
  <c r="I133" i="3" s="1"/>
  <c r="H106" i="3"/>
  <c r="H133" i="3" s="1"/>
  <c r="G106" i="3"/>
  <c r="G133" i="3" s="1"/>
  <c r="F106" i="3"/>
  <c r="F133" i="3" s="1"/>
  <c r="E106" i="3"/>
  <c r="E133" i="3" s="1"/>
  <c r="D106" i="3"/>
  <c r="D133" i="3" s="1"/>
  <c r="P105" i="3"/>
  <c r="Q105" i="3" s="1"/>
  <c r="R105" i="3" s="1"/>
  <c r="P104" i="3"/>
  <c r="P94" i="3"/>
  <c r="Q94" i="3" s="1"/>
  <c r="R94" i="3" s="1"/>
  <c r="O90" i="3"/>
  <c r="O131" i="3" s="1"/>
  <c r="N90" i="3"/>
  <c r="M90" i="3"/>
  <c r="M131" i="3" s="1"/>
  <c r="L90" i="3"/>
  <c r="L131" i="3" s="1"/>
  <c r="K90" i="3"/>
  <c r="K131" i="3" s="1"/>
  <c r="J90" i="3"/>
  <c r="J131" i="3" s="1"/>
  <c r="I90" i="3"/>
  <c r="I131" i="3" s="1"/>
  <c r="H90" i="3"/>
  <c r="H131" i="3" s="1"/>
  <c r="G90" i="3"/>
  <c r="G131" i="3" s="1"/>
  <c r="F90" i="3"/>
  <c r="F131" i="3" s="1"/>
  <c r="E90" i="3"/>
  <c r="E131" i="3" s="1"/>
  <c r="D90" i="3"/>
  <c r="D131" i="3" s="1"/>
  <c r="P89" i="3"/>
  <c r="Q89" i="3" s="1"/>
  <c r="R89" i="3" s="1"/>
  <c r="P88" i="3"/>
  <c r="Q88" i="3" s="1"/>
  <c r="R88" i="3" s="1"/>
  <c r="P87" i="3"/>
  <c r="Q87" i="3" s="1"/>
  <c r="R87" i="3" s="1"/>
  <c r="P86" i="3"/>
  <c r="O82" i="3"/>
  <c r="O130" i="3" s="1"/>
  <c r="N82" i="3"/>
  <c r="N130" i="3" s="1"/>
  <c r="M82" i="3"/>
  <c r="M130" i="3" s="1"/>
  <c r="L82" i="3"/>
  <c r="L130" i="3" s="1"/>
  <c r="K82" i="3"/>
  <c r="K130" i="3" s="1"/>
  <c r="J82" i="3"/>
  <c r="J130" i="3" s="1"/>
  <c r="I82" i="3"/>
  <c r="I130" i="3" s="1"/>
  <c r="H82" i="3"/>
  <c r="H130" i="3" s="1"/>
  <c r="G82" i="3"/>
  <c r="G130" i="3" s="1"/>
  <c r="F82" i="3"/>
  <c r="F130" i="3" s="1"/>
  <c r="E82" i="3"/>
  <c r="E130" i="3" s="1"/>
  <c r="D82" i="3"/>
  <c r="D130" i="3" s="1"/>
  <c r="P81" i="3"/>
  <c r="Q81" i="3" s="1"/>
  <c r="R81" i="3" s="1"/>
  <c r="P80" i="3"/>
  <c r="Q80" i="3" s="1"/>
  <c r="R80" i="3" s="1"/>
  <c r="O76" i="3"/>
  <c r="O129" i="3" s="1"/>
  <c r="N76" i="3"/>
  <c r="N129" i="3" s="1"/>
  <c r="M76" i="3"/>
  <c r="M129" i="3" s="1"/>
  <c r="L76" i="3"/>
  <c r="L129" i="3" s="1"/>
  <c r="K76" i="3"/>
  <c r="K129" i="3" s="1"/>
  <c r="J76" i="3"/>
  <c r="J129" i="3" s="1"/>
  <c r="I76" i="3"/>
  <c r="I129" i="3" s="1"/>
  <c r="H76" i="3"/>
  <c r="H129" i="3" s="1"/>
  <c r="G76" i="3"/>
  <c r="G129" i="3" s="1"/>
  <c r="F76" i="3"/>
  <c r="F129" i="3" s="1"/>
  <c r="E76" i="3"/>
  <c r="E129" i="3" s="1"/>
  <c r="D76" i="3"/>
  <c r="D129" i="3" s="1"/>
  <c r="P75" i="3"/>
  <c r="Q75" i="3" s="1"/>
  <c r="R75" i="3" s="1"/>
  <c r="P74" i="3"/>
  <c r="Q74" i="3" s="1"/>
  <c r="R74" i="3" s="1"/>
  <c r="P73" i="3"/>
  <c r="Q73" i="3" s="1"/>
  <c r="R73" i="3" s="1"/>
  <c r="P72" i="3"/>
  <c r="O68" i="3"/>
  <c r="O128" i="3" s="1"/>
  <c r="N68" i="3"/>
  <c r="N128" i="3" s="1"/>
  <c r="M68" i="3"/>
  <c r="M128" i="3" s="1"/>
  <c r="L68" i="3"/>
  <c r="L128" i="3" s="1"/>
  <c r="K68" i="3"/>
  <c r="K128" i="3" s="1"/>
  <c r="J68" i="3"/>
  <c r="J128" i="3" s="1"/>
  <c r="I68" i="3"/>
  <c r="I128" i="3" s="1"/>
  <c r="H68" i="3"/>
  <c r="H128" i="3" s="1"/>
  <c r="G68" i="3"/>
  <c r="G128" i="3" s="1"/>
  <c r="F68" i="3"/>
  <c r="F128" i="3" s="1"/>
  <c r="E68" i="3"/>
  <c r="E128" i="3" s="1"/>
  <c r="D68" i="3"/>
  <c r="D128" i="3" s="1"/>
  <c r="P67" i="3"/>
  <c r="Q67" i="3" s="1"/>
  <c r="R67" i="3" s="1"/>
  <c r="P66" i="3"/>
  <c r="P61" i="3"/>
  <c r="Q61" i="3" s="1"/>
  <c r="P60" i="3"/>
  <c r="Q60" i="3" s="1"/>
  <c r="R60" i="3" s="1"/>
  <c r="P59" i="3"/>
  <c r="Q59" i="3" s="1"/>
  <c r="R59" i="3" s="1"/>
  <c r="O55" i="3"/>
  <c r="O126" i="3" s="1"/>
  <c r="N55" i="3"/>
  <c r="N126" i="3" s="1"/>
  <c r="M55" i="3"/>
  <c r="M126" i="3" s="1"/>
  <c r="L55" i="3"/>
  <c r="L126" i="3" s="1"/>
  <c r="K55" i="3"/>
  <c r="K126" i="3" s="1"/>
  <c r="J55" i="3"/>
  <c r="J126" i="3" s="1"/>
  <c r="I55" i="3"/>
  <c r="I126" i="3" s="1"/>
  <c r="H55" i="3"/>
  <c r="H126" i="3" s="1"/>
  <c r="G55" i="3"/>
  <c r="G126" i="3" s="1"/>
  <c r="F55" i="3"/>
  <c r="F126" i="3" s="1"/>
  <c r="E55" i="3"/>
  <c r="E126" i="3" s="1"/>
  <c r="D55" i="3"/>
  <c r="P54" i="3"/>
  <c r="Q54" i="3" s="1"/>
  <c r="R54" i="3" s="1"/>
  <c r="P53" i="3"/>
  <c r="Q53" i="3" s="1"/>
  <c r="R53" i="3" s="1"/>
  <c r="P49" i="3"/>
  <c r="Q49" i="3" s="1"/>
  <c r="R49" i="3" s="1"/>
  <c r="L45" i="3"/>
  <c r="L124" i="3" s="1"/>
  <c r="K45" i="3"/>
  <c r="K124" i="3" s="1"/>
  <c r="J45" i="3"/>
  <c r="J124" i="3" s="1"/>
  <c r="I45" i="3"/>
  <c r="I124" i="3" s="1"/>
  <c r="H45" i="3"/>
  <c r="H124" i="3" s="1"/>
  <c r="G45" i="3"/>
  <c r="G124" i="3" s="1"/>
  <c r="F45" i="3"/>
  <c r="F124" i="3" s="1"/>
  <c r="E45" i="3"/>
  <c r="E124" i="3" s="1"/>
  <c r="P44" i="3"/>
  <c r="Q44" i="3" s="1"/>
  <c r="R44" i="3" s="1"/>
  <c r="P43" i="3"/>
  <c r="Q43" i="3" s="1"/>
  <c r="R43" i="3" s="1"/>
  <c r="D42" i="3"/>
  <c r="D45" i="3" s="1"/>
  <c r="O45" i="3"/>
  <c r="O124" i="3" s="1"/>
  <c r="N45" i="3"/>
  <c r="N124" i="3" s="1"/>
  <c r="M45" i="3"/>
  <c r="M124" i="3" s="1"/>
  <c r="P36" i="3"/>
  <c r="Q36" i="3" s="1"/>
  <c r="R36" i="3" s="1"/>
  <c r="O32" i="3"/>
  <c r="O122" i="3" s="1"/>
  <c r="N32" i="3"/>
  <c r="N122" i="3" s="1"/>
  <c r="M32" i="3"/>
  <c r="M122" i="3" s="1"/>
  <c r="L32" i="3"/>
  <c r="L122" i="3" s="1"/>
  <c r="K32" i="3"/>
  <c r="K122" i="3" s="1"/>
  <c r="J32" i="3"/>
  <c r="J122" i="3" s="1"/>
  <c r="I32" i="3"/>
  <c r="I122" i="3" s="1"/>
  <c r="H32" i="3"/>
  <c r="H122" i="3" s="1"/>
  <c r="G32" i="3"/>
  <c r="G122" i="3" s="1"/>
  <c r="F32" i="3"/>
  <c r="F122" i="3" s="1"/>
  <c r="E32" i="3"/>
  <c r="E122" i="3" s="1"/>
  <c r="D32" i="3"/>
  <c r="D122" i="3" s="1"/>
  <c r="P31" i="3"/>
  <c r="Q31" i="3" s="1"/>
  <c r="R31" i="3" s="1"/>
  <c r="P30" i="3"/>
  <c r="Q25" i="3"/>
  <c r="O25" i="3"/>
  <c r="O121" i="3" s="1"/>
  <c r="N25" i="3"/>
  <c r="N121" i="3" s="1"/>
  <c r="M25" i="3"/>
  <c r="M121" i="3" s="1"/>
  <c r="L25" i="3"/>
  <c r="L121" i="3" s="1"/>
  <c r="K25" i="3"/>
  <c r="K121" i="3" s="1"/>
  <c r="J25" i="3"/>
  <c r="J121" i="3" s="1"/>
  <c r="I25" i="3"/>
  <c r="I121" i="3" s="1"/>
  <c r="H25" i="3"/>
  <c r="H121" i="3" s="1"/>
  <c r="G25" i="3"/>
  <c r="G121" i="3" s="1"/>
  <c r="F25" i="3"/>
  <c r="F121" i="3" s="1"/>
  <c r="E25" i="3"/>
  <c r="E121" i="3" s="1"/>
  <c r="D25" i="3"/>
  <c r="D121" i="3" s="1"/>
  <c r="D23" i="3"/>
  <c r="E19" i="3"/>
  <c r="E18" i="3"/>
  <c r="J112" i="6" l="1"/>
  <c r="J72" i="6"/>
  <c r="J64" i="6"/>
  <c r="J111" i="6" s="1"/>
  <c r="I113" i="6"/>
  <c r="J82" i="6"/>
  <c r="J113" i="6" s="1"/>
  <c r="J58" i="6"/>
  <c r="J110" i="6" s="1"/>
  <c r="D117" i="6"/>
  <c r="I110" i="6"/>
  <c r="I117" i="6"/>
  <c r="J117" i="6" s="1"/>
  <c r="D124" i="3"/>
  <c r="P45" i="3"/>
  <c r="Q45" i="3" s="1"/>
  <c r="R45" i="3" s="1"/>
  <c r="R61" i="3"/>
  <c r="R127" i="3" s="1"/>
  <c r="P68" i="3"/>
  <c r="E83" i="5"/>
  <c r="D124" i="5" s="1"/>
  <c r="E124" i="5"/>
  <c r="E69" i="5"/>
  <c r="D122" i="5" s="1"/>
  <c r="E122" i="5"/>
  <c r="E93" i="5"/>
  <c r="D125" i="5" s="1"/>
  <c r="E125" i="5"/>
  <c r="E105" i="5"/>
  <c r="D127" i="5" s="1"/>
  <c r="E127" i="5"/>
  <c r="E89" i="5"/>
  <c r="P106" i="3"/>
  <c r="Q104" i="3"/>
  <c r="R104" i="3" s="1"/>
  <c r="P118" i="3"/>
  <c r="N132" i="3"/>
  <c r="P112" i="3"/>
  <c r="F132" i="3"/>
  <c r="F136" i="3" s="1"/>
  <c r="P125" i="3"/>
  <c r="Q125" i="3" s="1"/>
  <c r="K132" i="3"/>
  <c r="K136" i="3" s="1"/>
  <c r="N131" i="3"/>
  <c r="P131" i="3" s="1"/>
  <c r="Q131" i="3" s="1"/>
  <c r="P32" i="3"/>
  <c r="L132" i="3"/>
  <c r="L136" i="3" s="1"/>
  <c r="Q30" i="3"/>
  <c r="R30" i="3" s="1"/>
  <c r="Q110" i="3"/>
  <c r="P55" i="3"/>
  <c r="Q55" i="3" s="1"/>
  <c r="P90" i="3"/>
  <c r="P134" i="3"/>
  <c r="Q134" i="3" s="1"/>
  <c r="P76" i="3"/>
  <c r="P127" i="3"/>
  <c r="Q127" i="3" s="1"/>
  <c r="D100" i="3"/>
  <c r="D132" i="3" s="1"/>
  <c r="P99" i="3"/>
  <c r="Q99" i="3" s="1"/>
  <c r="R99" i="3" s="1"/>
  <c r="P130" i="3"/>
  <c r="Q130" i="3" s="1"/>
  <c r="Q118" i="3"/>
  <c r="R123" i="3"/>
  <c r="R125" i="3"/>
  <c r="P122" i="3"/>
  <c r="Q122" i="3" s="1"/>
  <c r="P133" i="3"/>
  <c r="Q133" i="3" s="1"/>
  <c r="P135" i="3"/>
  <c r="Q135" i="3" s="1"/>
  <c r="Q82" i="3"/>
  <c r="P128" i="3"/>
  <c r="Q128" i="3" s="1"/>
  <c r="P129" i="3"/>
  <c r="Q129" i="3" s="1"/>
  <c r="P124" i="3"/>
  <c r="Q124" i="3" s="1"/>
  <c r="Q72" i="3"/>
  <c r="R72" i="3" s="1"/>
  <c r="Q86" i="3"/>
  <c r="R86" i="3" s="1"/>
  <c r="G132" i="3"/>
  <c r="G136" i="3" s="1"/>
  <c r="O132" i="3"/>
  <c r="O136" i="3" s="1"/>
  <c r="H132" i="3"/>
  <c r="H136" i="3" s="1"/>
  <c r="P123" i="3"/>
  <c r="Q123" i="3" s="1"/>
  <c r="I132" i="3"/>
  <c r="I136" i="3" s="1"/>
  <c r="D126" i="3"/>
  <c r="P126" i="3" s="1"/>
  <c r="Q126" i="3" s="1"/>
  <c r="Q66" i="3"/>
  <c r="R66" i="3" s="1"/>
  <c r="J132" i="3"/>
  <c r="J136" i="3" s="1"/>
  <c r="P82" i="3"/>
  <c r="M132" i="3"/>
  <c r="M136" i="3" s="1"/>
  <c r="R135" i="3" l="1"/>
  <c r="R118" i="3"/>
  <c r="R55" i="3"/>
  <c r="R126" i="3" s="1"/>
  <c r="Q112" i="3"/>
  <c r="R110" i="3"/>
  <c r="R82" i="3"/>
  <c r="R130" i="3" s="1"/>
  <c r="Q32" i="3"/>
  <c r="E129" i="5"/>
  <c r="D129" i="5"/>
  <c r="Q106" i="3"/>
  <c r="N136" i="3"/>
  <c r="Q90" i="3"/>
  <c r="E132" i="3"/>
  <c r="P96" i="3"/>
  <c r="P100" i="3" s="1"/>
  <c r="Q68" i="3"/>
  <c r="Q76" i="3"/>
  <c r="D136" i="3"/>
  <c r="R112" i="3" l="1"/>
  <c r="R134" i="3" s="1"/>
  <c r="R90" i="3"/>
  <c r="R131" i="3" s="1"/>
  <c r="R106" i="3"/>
  <c r="R133" i="3" s="1"/>
  <c r="R76" i="3"/>
  <c r="R129" i="3" s="1"/>
  <c r="R68" i="3"/>
  <c r="R128" i="3" s="1"/>
  <c r="R32" i="3"/>
  <c r="R122" i="3" s="1"/>
  <c r="R124" i="3"/>
  <c r="P132" i="3"/>
  <c r="Q132" i="3" s="1"/>
  <c r="E136" i="3"/>
  <c r="P136" i="3" s="1"/>
  <c r="Q96" i="3"/>
  <c r="R96" i="3" s="1"/>
  <c r="Q100" i="3" l="1"/>
  <c r="Q136" i="3"/>
  <c r="R136" i="3" s="1"/>
  <c r="R100" i="3" l="1"/>
  <c r="R132" i="3" s="1"/>
</calcChain>
</file>

<file path=xl/sharedStrings.xml><?xml version="1.0" encoding="utf-8"?>
<sst xmlns="http://schemas.openxmlformats.org/spreadsheetml/2006/main" count="2237" uniqueCount="679">
  <si>
    <t>Australian Managed Investment Schemes (MIS) and Superannuation funds are now required to disclose cost information that extends both to direct costs and indirect costs on a look-through basis through to the underlying assets. The new regulatory requirements are available here:</t>
  </si>
  <si>
    <t>https://asic.gov.au/regulatory-resources/find-a-document/regulatory-guides/rg-97-disclosing-fees-and-costs-in-pdss-and-periodic-statements/</t>
  </si>
  <si>
    <t>Further Industry Guidance is available here:</t>
  </si>
  <si>
    <t>https://fsc.org.au/resources/rg97-industry-guidance</t>
  </si>
  <si>
    <t>Guidance notes</t>
  </si>
  <si>
    <t>Below are descriptions/ examples for each item information is being requested for.</t>
  </si>
  <si>
    <t>EXAMPLES</t>
  </si>
  <si>
    <t>Input Section</t>
  </si>
  <si>
    <t>Item</t>
  </si>
  <si>
    <t>Description</t>
  </si>
  <si>
    <t>Mandates</t>
  </si>
  <si>
    <t>Listed Equity Fund</t>
  </si>
  <si>
    <t>Private Equity Fund</t>
  </si>
  <si>
    <t>Fixed Income Fund</t>
  </si>
  <si>
    <t>Property Fund</t>
  </si>
  <si>
    <t>Infrastructure Fund</t>
  </si>
  <si>
    <t>Fund of Fund</t>
  </si>
  <si>
    <t>Part 1A &amp; 1B</t>
  </si>
  <si>
    <t>Management Fees</t>
  </si>
  <si>
    <t>Base / Management fees charged by managers (excluding performance fees and third party expenses which are to be itemised separately).</t>
  </si>
  <si>
    <t>Provide full details.</t>
  </si>
  <si>
    <t>Part 1A</t>
  </si>
  <si>
    <t>Management Fee Rebates/ Offsets</t>
  </si>
  <si>
    <t>Refers to any rebates/ offsets that have reduced the amount of base / management fees for the period. Please insert as a negative number.</t>
  </si>
  <si>
    <t>Generally N/A. Provide details if applicable.</t>
  </si>
  <si>
    <t>Provide details if applicable.</t>
  </si>
  <si>
    <t>Part 1C &amp; 1D</t>
  </si>
  <si>
    <t>Performance Fees/ Carried Interest</t>
  </si>
  <si>
    <t xml:space="preserve">Performance fees/ carried interest amount applicable to the period, including any amounts accrued over the year. </t>
  </si>
  <si>
    <t xml:space="preserve">Provide details if applicable. </t>
  </si>
  <si>
    <t>Performance Fee Rebates/ Offsets/ Clawbacks</t>
  </si>
  <si>
    <t>Any rebates/ offsets/ clawbacks that have reduced the amount of performance fees/ carried interest for the period (including for any underlying funds). Please insert as a negative number.</t>
  </si>
  <si>
    <t xml:space="preserve">Generally N/A. Provide details if applicable. </t>
  </si>
  <si>
    <t>Part 1E</t>
  </si>
  <si>
    <t>Other Fees</t>
  </si>
  <si>
    <t>Other Fees (not already disclosed) charged by any portfolio/ fund or underlying vehicle (see also "Top Level v Underlying Level").</t>
  </si>
  <si>
    <t>Generally N/A</t>
  </si>
  <si>
    <t>Please provide full details.</t>
  </si>
  <si>
    <t>Part 1F</t>
  </si>
  <si>
    <t>Fund buy/sell spreads</t>
  </si>
  <si>
    <t>Buy/sell spreads charged on our investment in your Fund. This excludes spreads applicable to underlying investments that are not passed on via a spread on our applications/ redemptions (disclosed in item 2C).</t>
  </si>
  <si>
    <t>Only if buy/sell spreads are charged.</t>
  </si>
  <si>
    <t>Part 2A</t>
  </si>
  <si>
    <t>Administrative/ Operational Expenses</t>
  </si>
  <si>
    <r>
      <t xml:space="preserve">Includes all administrative/ operational expenses that are additional costs. E.g. custody, accounting/ tax, trustee-related expenses, organisational expenses, advisory commitee expenses, director fees*, regulatory and compliance costs, administration, legal fees, salaries, consulting and other overheads </t>
    </r>
    <r>
      <rPr>
        <b/>
        <i/>
        <sz val="9"/>
        <rFont val="Arial"/>
        <family val="2"/>
      </rPr>
      <t>NOT</t>
    </r>
    <r>
      <rPr>
        <i/>
        <sz val="9"/>
        <rFont val="Arial"/>
        <family val="2"/>
      </rPr>
      <t xml:space="preserve"> already included in Part 1 above.  Include such costs of any Interposed Entity within underlying investments.
* Additional notes regarding director fees/. 1) director fees/salaries for Interposed Entities should be included. 2) director fees/salaries for entities that are the Ultimate Reference Asset should be included where such non-executive directors are nominee directors appointed to represent investor interests. 3) director fees/salaries for directors actively employed in the day to day operations of a vehicle that is the Ultimate Reference Asset should not be included.</t>
    </r>
  </si>
  <si>
    <t>Include amounts for administrative/ operational expenses where these are an additional cost to unitholders.</t>
  </si>
  <si>
    <t>Provide details. 
With respect to director fees, include director fees for non-executive, nominee directors appointed by your Fund, but exclude costs associated with the ongoing operations of the underlying businesses.</t>
  </si>
  <si>
    <t>Include amounts for administrative/ operational expenses where these are an additional cost to unitholders. Exclude amounts associated with the ongoing operation of the properties (e.g. agent fees for rental collection, ongoing property management fees, insurance, rates).</t>
  </si>
  <si>
    <t>Provide information for both the Fund of Fund, as well as any Underlying Fund.</t>
  </si>
  <si>
    <t>Part 2B</t>
  </si>
  <si>
    <t>Transaction Costs - Explicit</t>
  </si>
  <si>
    <t>Identifiable transaction costs including brokerage, execution, clearing and exchange costs, buy/sell spreads on underlying investments, sales commissions, due diligence costs, legal fees, agent and consulting fees incurred, and stamp duty costs (excluding stamp duty on real estate), whether transactions proceeded or not (except where already reflected in the figures above)
Exclude amounts recovered from own transactions (see Part 1 F) or other investors in the form of buy/sell spreads.
- Do not include costs incurred in the form of implied spreads on transaction prices (see Part 2C).</t>
  </si>
  <si>
    <t>e.g. brokerage, execution, clearing and exchange costs, buy/sell spreads on underlying investments, sales commissions and stamp duty
Please also include for futures contracts / other exchange traded derivatives.</t>
  </si>
  <si>
    <t>e.g. brokerage, execution, clearing and exchange costs, buy/sell spreads on underlying investments, sales commissions, due diligence costs, legal fees, agent and consulting fees and stamp duty
Please also include for futures contracts / other exchange traded derivatives.</t>
  </si>
  <si>
    <t>e.g. brokerage, execution, clearing and exchange costs, buy/sell spreads on underlying investments, sales commissions and stamp duty.
Please also include for futures contracts / other exchange traded derivatives.</t>
  </si>
  <si>
    <t xml:space="preserve">e.g. sales commissions, due diligence costs, legal fees, agent and consulting/ advisory fees.  
Note - stamp duty to be provided separately. </t>
  </si>
  <si>
    <t>e.g. sales commissions, due diligence costs, legal fees, agent and consulting fees, and stamp duty.</t>
  </si>
  <si>
    <t>Provide information for both the Fund of Fund, as well as any Underlying Fund/ Interposed Entity.</t>
  </si>
  <si>
    <t>Property Stamp Duty</t>
  </si>
  <si>
    <t>Stamp duty on real estate transactions.</t>
  </si>
  <si>
    <t>Include where investment is in the Property sector.</t>
  </si>
  <si>
    <t>N/A</t>
  </si>
  <si>
    <t>Include</t>
  </si>
  <si>
    <t>Part 2C</t>
  </si>
  <si>
    <t>Transaction Costs - Implicit (excluding market impact)</t>
  </si>
  <si>
    <r>
      <t>Implicit transaction costs are often embedded in the price paid for an asset.  This incl</t>
    </r>
    <r>
      <rPr>
        <i/>
        <sz val="9"/>
        <rFont val="Arial"/>
        <family val="2"/>
      </rPr>
      <t>ud</t>
    </r>
    <r>
      <rPr>
        <i/>
        <sz val="9"/>
        <color indexed="8"/>
        <rFont val="Arial"/>
        <family val="2"/>
      </rPr>
      <t>es the excess amount payable to acquire an investment over the price it could be disposed of at the time.
Please include implicit costs of fixed income securities, listed securities (including exchange traded derivatives) and spot FX transactions.
- Do not include any items explicitly itemised/ quantified (see Part 2B).
- Do not include amounts recouped from own transactions (see Part 1F) or other investors in the form of buy/sell spreads.
- Do not include market impact costs</t>
    </r>
  </si>
  <si>
    <t>Include - as per types of investments held.
Please include all FX spot spreads.</t>
  </si>
  <si>
    <t>e.g. other margins built into acquisition/sale prices
Please include all FX spot spreads.</t>
  </si>
  <si>
    <t>e.g. implied brokerage via buy/sell spreads, other margins built into acquisition/sale prices
Please include all FX spot spreads.</t>
  </si>
  <si>
    <t>Market Impact Costs</t>
  </si>
  <si>
    <t>Estimate the market impact of transactions
- exclude Implicit Transaction Costs already included
- please provide description as to calculation methodology 
Do not include amounts recouped from own transactions (see Part 1F) or other investors in the form of buy/sell spreads.</t>
  </si>
  <si>
    <t>Include (however exclude amounts taken into account in margin of acquistion v disposal prices)</t>
  </si>
  <si>
    <t>Part 2D</t>
  </si>
  <si>
    <t>OTC Derivative Costs</t>
  </si>
  <si>
    <t>Estimates of margins incorporated within OTC derivative trades, including:
a) explicit fees (e.g. custody, brokerage, counterpart, advisory, transition manager fees)
b) estimates of margins from counterparts;
c) any amount by which the amount paid for the OTC exceeds the amount payable for the underlying reference asset, or the amount by which the OTC delivers a return that is less than that of the underlying reference asset;
d) costs of FX transactions
Please note that the above should be disclosed regardless of whether the derivative is entered into for investment, risk management or hedging purposes.</t>
  </si>
  <si>
    <t>Include implied margins for OTC derivatives. Margins implied within exchange traded derivatives (e.g. futures contracts) are not required.</t>
  </si>
  <si>
    <t>Include implied margins for OTC derivatives.  Margins implied within exchange traded derivatives (e.g. futures contracts) are not required.</t>
  </si>
  <si>
    <t>Include where utilised</t>
  </si>
  <si>
    <t>Provide information for both the Fund of Fund, as well as any Underlying Fund - and any Interposed Entity.</t>
  </si>
  <si>
    <t>Part 2E</t>
  </si>
  <si>
    <t>Property Operating Costs</t>
  </si>
  <si>
    <t xml:space="preserve">Property management costs (e.g. rates, utilities, staff costs) incurred, even if recovered from the tenant or through rental income. Include such costs of any Interposed Entity. Include aggregation of all such costs of all properties held within the product. Such costs may include council &amp; water rates, utilities, lease renewal costs etc. 
Note: Do not include property development or refurbishment costs. </t>
  </si>
  <si>
    <t xml:space="preserve">For listed property mandates, include an estimate of property operating costs for the properties held by the REITs in the portfolio. </t>
  </si>
  <si>
    <t>Part 2F</t>
  </si>
  <si>
    <t>Revenue Sharing Costs</t>
  </si>
  <si>
    <t>Fees paid and any profits foregone (e.g. amounts given up) under profit sharing arrangements E.g. in relation to securities lending arrangements.</t>
  </si>
  <si>
    <t>N/A if not utilised</t>
  </si>
  <si>
    <t>Part 2G</t>
  </si>
  <si>
    <t>Borrowing Costs</t>
  </si>
  <si>
    <t>Includes fees/ costs associated with credit facilities E.g. loan establishment fees, legal costs, commitment fees, line fees, drawdown fees, discharge costs and interest amounts.</t>
  </si>
  <si>
    <t>Provide details if applicable. N/A if no borrowing used.</t>
  </si>
  <si>
    <t>N/A if no borrowing used.</t>
  </si>
  <si>
    <t>Include borrowing costs where the Fund obtains borrowing (directly or via any interposed entity), but exclude costs where borrowing is obtained by a securitisation vehicle, where the interest in the securitisation vehicle is considered the Ultimate Reference Asset.</t>
  </si>
  <si>
    <t>Include all borrowing costs</t>
  </si>
  <si>
    <t>Include leverage costs where the Fund obtains borrowing (directly or via any interposed entity), but exclude costs where borrowing is obtained by a securitisation vehicle, where the interest in the securitisation vehicle is considered the Ultimate Reference Asset.</t>
  </si>
  <si>
    <t>Glossary of terms</t>
  </si>
  <si>
    <t>General</t>
  </si>
  <si>
    <t>Interposed Entity</t>
  </si>
  <si>
    <r>
      <t>An interposed entity is any holding vehicle or entity that would not be considered the ultimate reference asset. Examples include master/feeder structures, fund of fund structures, holding companies and companies used to manage shareholder rights. Vehicles include trusts/ funds, limited partnerships/ companies, exchange traded funds, listed investment companies (LICs), life companies and hedge funds. 
Technically, a vehicle is an interposed vehicle if more than 70% of its assets (by value) are invested in relevant financial products. See the "</t>
    </r>
    <r>
      <rPr>
        <b/>
        <i/>
        <sz val="9"/>
        <rFont val="Arial"/>
        <family val="2"/>
      </rPr>
      <t>Interposed Entities</t>
    </r>
    <r>
      <rPr>
        <i/>
        <sz val="9"/>
        <rFont val="Arial"/>
        <family val="2"/>
      </rPr>
      <t>" sheet of this spreadsheet for examples.</t>
    </r>
  </si>
  <si>
    <t>Interposed vehicles may include exchange-traded fund investments, REIT investments for a listed property portfolio, as well as any unlisted managed fund investments held within the mandate.</t>
  </si>
  <si>
    <t>Any vehicles other than the listed securities themselves.  Most listed securities will not be considered interposed entities, however LICs and ETFs which are used to obtain equities exposures will be. Any listed REITs invested as part of an equities portfolio would not be considered interposed entities.</t>
  </si>
  <si>
    <t>Any vehicles other than the operating entities being the subject of investment.  Any vehicle that has a business of investment would be considered an interposed entity.</t>
  </si>
  <si>
    <r>
      <t>Holding entities used for controlling voting rights etc.</t>
    </r>
    <r>
      <rPr>
        <sz val="9"/>
        <rFont val="Arial"/>
        <family val="2"/>
      </rPr>
      <t xml:space="preserve"> (including vehicles utilised for pooling interests) </t>
    </r>
    <r>
      <rPr>
        <sz val="9"/>
        <color indexed="8"/>
        <rFont val="Arial"/>
        <family val="2"/>
      </rPr>
      <t>would be considered interposed entities.  Securitisation vehicles - where the securitised interest is the instrument generally traded between financial market participants would not be considered interposed entities.</t>
    </r>
  </si>
  <si>
    <t>Interposed entities are any entities in the structure, other than those that would be considered a 'property' itself.  This includes listed and unlisted REITs as well as management vehicles holding properties.</t>
  </si>
  <si>
    <r>
      <t>Holding ent</t>
    </r>
    <r>
      <rPr>
        <sz val="9"/>
        <rFont val="Arial"/>
        <family val="2"/>
      </rPr>
      <t>ities used for controlling voting rights etc. (including vehicles utilised for pooling interests)</t>
    </r>
    <r>
      <rPr>
        <sz val="9"/>
        <color indexed="8"/>
        <rFont val="Arial"/>
        <family val="2"/>
      </rPr>
      <t xml:space="preserve"> would be considered interposed entities.   Securitisation vehicles - where the securitised interest is the instrument generally traded between financial market participants would not be considered inte</t>
    </r>
    <r>
      <rPr>
        <sz val="9"/>
        <rFont val="Arial"/>
        <family val="2"/>
      </rPr>
      <t>rposed entities.  Entities that actively operate</t>
    </r>
    <r>
      <rPr>
        <sz val="9"/>
        <color indexed="8"/>
        <rFont val="Arial"/>
        <family val="2"/>
      </rPr>
      <t xml:space="preserve"> the infrastructure asset would not be considered interposed entities.</t>
    </r>
  </si>
  <si>
    <t>Interposed entities include the Fund of Fund vehicle, along with the same as per the other categories as applicable to the underlying funds.</t>
  </si>
  <si>
    <t>Top Level v Underlying Level</t>
  </si>
  <si>
    <r>
      <t>Please separate:
 - amounts charged or incurred directly by you (Top Level) and
 - underlying investments (Underlying</t>
    </r>
    <r>
      <rPr>
        <i/>
        <sz val="9"/>
        <color indexed="10"/>
        <rFont val="Arial"/>
        <family val="2"/>
      </rPr>
      <t xml:space="preserve"> </t>
    </r>
    <r>
      <rPr>
        <i/>
        <sz val="9"/>
        <rFont val="Arial"/>
        <family val="2"/>
      </rPr>
      <t>Level)</t>
    </r>
    <r>
      <rPr>
        <i/>
        <sz val="9"/>
        <color indexed="8"/>
        <rFont val="Arial"/>
        <family val="2"/>
      </rPr>
      <t xml:space="preserve"> 
See the "</t>
    </r>
    <r>
      <rPr>
        <b/>
        <i/>
        <sz val="9"/>
        <color indexed="8"/>
        <rFont val="Arial"/>
        <family val="2"/>
      </rPr>
      <t>Interposed Entities</t>
    </r>
    <r>
      <rPr>
        <i/>
        <sz val="9"/>
        <color indexed="8"/>
        <rFont val="Arial"/>
        <family val="2"/>
      </rPr>
      <t>" sheet for structure examples.</t>
    </r>
  </si>
  <si>
    <t xml:space="preserve">E.g. where a mandate includes direct equity investments as well as holdings in unlisted unit trusts, the headline fees and costs of the mandate are the 'Top level' fees and costs, and the fees and costs embedded into the underlying unit trusts are the 'Underlying level' fees and costs. </t>
  </si>
  <si>
    <t xml:space="preserve">E.g. where an international equity fund includes a holding in an exchange traded fund to gain a particular exposure, the fees and costs of the fund itself are the 'Top level' fees and costs, and the fees and costs embedded in the exchange traded fund are the 'Underlying level' fees and costs. </t>
  </si>
  <si>
    <t xml:space="preserve">E.g. where a PE fund invests in a portfolio company via a holding company or other special purpose vehicle, the fees and costs of the PE fund are the 'Top level' fees and costs, and the fees and costs embedded in the underlying vehicles are the 'Underlying level' fees and costs. </t>
  </si>
  <si>
    <t xml:space="preserve">E.g. where a fixed income fund includes a holding in other unlisted fixed income funds, the fees and costs of the fund itself are the 'Top level' fees and costs, and the fees and costs embedded in the underlying funds are the 'Underlying level' fees and costs. </t>
  </si>
  <si>
    <t xml:space="preserve">E.g. for a listed property fund that invests in global REITs, the fees and costs of the fund itself are the 'Top level' fees and costs, and the fees and costs embedded in the underlying REITs are the 'Underlying level' fees and costs. </t>
  </si>
  <si>
    <t xml:space="preserve">E.g. where an infrastructure fund invests in an asset via a holding company or other special purpose vehicle, the fees and costs of the infrastructure fund are the 'Top level' fees and costs, and the fees and costs embedded in the underlying vehicles are the 'Underlying level' fees and costs. </t>
  </si>
  <si>
    <t>Amounts for the Fund of Fund are to be disclosed at the 'Top Level' and amounts for any underlying vehicle (including look-through amounts through to the ultimate reference asset) are to be disclosed at the 'Underlying Level'.</t>
  </si>
  <si>
    <t>Taxes</t>
  </si>
  <si>
    <t>Where indirect taxes apply to the costs paid (e.g. GST, VAT) the costs should be gross of tax, but less any credits or offsets available. Taxes applicable on transactions (such as stamp duty) should be included, but taxes on income from the underlying assets (e.g. land tax,  withholding taxes, or taxes on profit or income) should not be included.</t>
  </si>
  <si>
    <t>As per Funds with a similar investment strategy.</t>
  </si>
  <si>
    <t>Indirect taxes (net of credits) on any management fee, stamp duties on acquisition/disposal.  Do not include dividend withholding taxes or taxes paid by the underlying companies that form the investment portfolio.</t>
  </si>
  <si>
    <t>Include indirect taxes (net of credits) on management fees.  Exclude interest withholding taxes.</t>
  </si>
  <si>
    <t>Indirect taxes (net of credits) on any management fee, stamp duties or similar taxes on acquisition/disposal, but excluding income tax, capital gains taxes on sale, land tax or withholding taxes on distributions.</t>
  </si>
  <si>
    <t>Any indirect taxes and transaction taxes (e.g. stamp duties) borne by the Top Level entity, along with the relevant amounts at the Underlying Level</t>
  </si>
  <si>
    <t>Ultimate Reference Asset</t>
  </si>
  <si>
    <t>The ultimate asset to which the investment is trying to gain exposure to.</t>
  </si>
  <si>
    <t>As per Fund with a similar investment strategy.</t>
  </si>
  <si>
    <t>Listed entities for investment - excluding LICs and ETFs.  For exposures via derivatives, look-through is required through to the underlying index/listed security exposure.  E.g. for an option linked to the ASX200 - this is the index (i.e. include costs charged where these costs detract from the index return).</t>
  </si>
  <si>
    <t>The operating entity (which operates a business that is not an investment business) in which the Fund is invested.</t>
  </si>
  <si>
    <t>The underlying debt securities/loan agreements.  Where a securitisation vehicle exists and the instrument acquired is the investment traded between financial market participants, this instrument will be considered the ultimate reference asset.  For example, a mortgage backed-security held as part of a fixed income portfolio would be considered the ultimate reference asset, rather than the mortgages themselves.</t>
  </si>
  <si>
    <t>The underlying real estate investments.</t>
  </si>
  <si>
    <t>The operating entity which performs the day to day activities of the infrastructure asset.  There is no need to look through to the airport/toll road/real property itself.  Where an interest in an infrastructure asset is obtained via a securitisation vehicle and the instrument acquired is the investment traded between financial market participants, this instrument will be considered the ultimate reference asset.</t>
  </si>
  <si>
    <t>The ultimate reference assets with the corresponding investment strategy - look-through is required for all levels until this point.</t>
  </si>
  <si>
    <t>Pooled vehicles</t>
  </si>
  <si>
    <t xml:space="preserve">Co-mingled investment vehicles (such as unlisted managed funds, limited partnerships etc.) where our interest is shared with other investors. For such investments please provide the fees and costs attributable to our interest only. </t>
  </si>
  <si>
    <t>If a mandate invests in underlying pooled vehicles, fees and costs should be based on our % interest in such funds.</t>
  </si>
  <si>
    <t>Based on our % interest.</t>
  </si>
  <si>
    <t>Data collection period</t>
  </si>
  <si>
    <t>12 month period ending 30 June 2021</t>
  </si>
  <si>
    <t>-</t>
  </si>
  <si>
    <t>Currency</t>
  </si>
  <si>
    <t xml:space="preserve">Base/ local currency applicable to the investment. </t>
  </si>
  <si>
    <t>Level 4 assets, coloured green</t>
  </si>
  <si>
    <t>Interposed Entities</t>
  </si>
  <si>
    <t>Levels 1, 2 and 3 entities, coloured white</t>
  </si>
  <si>
    <t>Include any fees/costs charged to you by us, plus any fees/costs associated with Level 3 (and Level 2 if any) entities in your portfolio.</t>
  </si>
  <si>
    <t>Top Level v Underlying Managers</t>
  </si>
  <si>
    <t>If your portfolio holds interests in any Level 2 vehicle, please consider yourself a Level 1 entity.</t>
  </si>
  <si>
    <t>If you are a Level 1 entity, include your fees/costs in the "Top Level" plus fees/costs of any Level 2 or Level 3 entity in the "Underlying Level" sections.</t>
  </si>
  <si>
    <t>If you are a Level 2 entity, include your fees/costs plus fees/costs of any Level 3 entity in the "Top Level" sections - please leave the "Underlying Level" sections blank.</t>
  </si>
  <si>
    <t>FIELD_CODE</t>
  </si>
  <si>
    <t>Mandatory Field</t>
  </si>
  <si>
    <t>Field_Name</t>
  </si>
  <si>
    <t>Period_1</t>
  </si>
  <si>
    <t>Period_2</t>
  </si>
  <si>
    <t>Period_3</t>
  </si>
  <si>
    <t>Period_4</t>
  </si>
  <si>
    <t>Period_5</t>
  </si>
  <si>
    <t>Period_6</t>
  </si>
  <si>
    <t>Period_7</t>
  </si>
  <si>
    <t>Period_8</t>
  </si>
  <si>
    <t>Period_9</t>
  </si>
  <si>
    <t>Period_10</t>
  </si>
  <si>
    <t>Period_11</t>
  </si>
  <si>
    <t>Period_12</t>
  </si>
  <si>
    <t>Period_Total_Rpt_Ccy</t>
  </si>
  <si>
    <t>Period_Total_AUD</t>
  </si>
  <si>
    <t>Period_Total_Pct</t>
  </si>
  <si>
    <t>Comments</t>
  </si>
  <si>
    <t>SPACER</t>
  </si>
  <si>
    <t>RG97 DATA COLLECTION FORM - DETAILED TEMPLATE</t>
  </si>
  <si>
    <t>= to be input by manager/GP</t>
  </si>
  <si>
    <t>= to be input by Investor/Client or a formula</t>
  </si>
  <si>
    <t>TEMPLATE_VERSION</t>
  </si>
  <si>
    <t>Yes</t>
  </si>
  <si>
    <t>RG97_IWG_Detailed_V1.0</t>
  </si>
  <si>
    <t>METADATA_HEADER</t>
  </si>
  <si>
    <t>Part 0 - Investment Information</t>
  </si>
  <si>
    <t>METADATA_MGR_NAME</t>
  </si>
  <si>
    <t>Manager name</t>
  </si>
  <si>
    <t>XYZ Capital Investors</t>
  </si>
  <si>
    <t>METADATA_INV_NAME</t>
  </si>
  <si>
    <r>
      <t>Investment / Product name</t>
    </r>
    <r>
      <rPr>
        <sz val="10"/>
        <color theme="0"/>
        <rFont val="Arial"/>
        <family val="2"/>
      </rPr>
      <t xml:space="preserve"> (e.g. name of fund / mandate)</t>
    </r>
  </si>
  <si>
    <t>A Super Fund of One Property Trust</t>
  </si>
  <si>
    <t>METADATA_INV_ID</t>
  </si>
  <si>
    <t>No</t>
  </si>
  <si>
    <r>
      <t>Investment Code</t>
    </r>
    <r>
      <rPr>
        <sz val="10"/>
        <color theme="0"/>
        <rFont val="Arial"/>
        <family val="2"/>
      </rPr>
      <t xml:space="preserve"> (ISIN, APIR, or other unique identifier if applicable)</t>
    </r>
  </si>
  <si>
    <t>XYZ_PROP_01</t>
  </si>
  <si>
    <t>METADATA_INVESTOR_ID</t>
  </si>
  <si>
    <t>&lt;Investor&gt; custody account or Investment Indentifier</t>
  </si>
  <si>
    <t>SUPER_PR01</t>
  </si>
  <si>
    <t>METADATA_RPT_DATE</t>
  </si>
  <si>
    <t>Data reported to</t>
  </si>
  <si>
    <t>METADATA_RPT_PERIOD_END</t>
  </si>
  <si>
    <t>12 month reporting period to</t>
  </si>
  <si>
    <t>METADATA_INV_STRUCTURE</t>
  </si>
  <si>
    <r>
      <t>Investment structure</t>
    </r>
    <r>
      <rPr>
        <sz val="10"/>
        <color theme="0"/>
        <rFont val="Arial"/>
        <family val="2"/>
      </rPr>
      <t xml:space="preserve"> (e.g. fund, unit trust, limited partnership, LLC)</t>
    </r>
  </si>
  <si>
    <t>Unit Trust</t>
  </si>
  <si>
    <t>METADATA_UNDL</t>
  </si>
  <si>
    <r>
      <t>Does the product invest in any</t>
    </r>
    <r>
      <rPr>
        <b/>
        <sz val="10"/>
        <color indexed="40"/>
        <rFont val="Arial"/>
        <family val="2"/>
      </rPr>
      <t xml:space="preserve"> </t>
    </r>
    <r>
      <rPr>
        <b/>
        <sz val="10"/>
        <color indexed="9"/>
        <rFont val="Arial"/>
        <family val="2"/>
      </rPr>
      <t>underlying funds or investment vehicles?</t>
    </r>
  </si>
  <si>
    <t>METADATA_UNDL_INCLUDED</t>
  </si>
  <si>
    <t>If yes, have the fees and costs of any such funds been included below?</t>
  </si>
  <si>
    <t>METADATA_RPT_CCY</t>
  </si>
  <si>
    <t>Reporting currency</t>
  </si>
  <si>
    <t>USD</t>
  </si>
  <si>
    <t>METADATA_RPT_FXRATE</t>
  </si>
  <si>
    <t>FX rate (to AUD)</t>
  </si>
  <si>
    <t>METADATA_GST_INCL</t>
  </si>
  <si>
    <t xml:space="preserve">Is GST included in your figures (if relevant)? </t>
  </si>
  <si>
    <t>METADATA_PCT_OWNERSHIP</t>
  </si>
  <si>
    <t>% of total product/LP/Fund attributable to &lt;Investor&gt;</t>
  </si>
  <si>
    <t>METADATA_COMMITMENT</t>
  </si>
  <si>
    <t>Investor's commitment amount (in reporting currency)</t>
  </si>
  <si>
    <t>METADATA_AVG_INV_AMT</t>
  </si>
  <si>
    <t>Market Value of investment over reporting period (in reporting currency)</t>
  </si>
  <si>
    <t>METADATA_SPREAD_BUY</t>
  </si>
  <si>
    <t>Product buy spread on applications (if applicable)</t>
  </si>
  <si>
    <t>n/a</t>
  </si>
  <si>
    <t>METADATA_SPREAD_SELL</t>
  </si>
  <si>
    <t>Product sell spread on redemptions (if applicable)</t>
  </si>
  <si>
    <t>METADATA_SPREAD_CHG</t>
  </si>
  <si>
    <t>Details of changes to product buy/sell spreads during period (if applicable)</t>
  </si>
  <si>
    <t>METADATA_VERISON_DATE_TIME</t>
  </si>
  <si>
    <t>Report Issue Date/Time</t>
  </si>
  <si>
    <t>PERIOD_DATE</t>
  </si>
  <si>
    <t>Period</t>
  </si>
  <si>
    <t>% Estimate</t>
  </si>
  <si>
    <t>PERIOD_RECORD</t>
  </si>
  <si>
    <t>Periodicity of reported data</t>
  </si>
  <si>
    <t>M</t>
  </si>
  <si>
    <t>A</t>
  </si>
  <si>
    <t>1_FEES_SECTION</t>
  </si>
  <si>
    <t>Part 1 - Fees</t>
  </si>
  <si>
    <r>
      <rPr>
        <b/>
        <sz val="12"/>
        <rFont val="Arial"/>
        <family val="2"/>
      </rPr>
      <t>Fee &amp; Cost Reporting</t>
    </r>
    <r>
      <rPr>
        <sz val="12"/>
        <rFont val="Arial"/>
        <family val="2"/>
      </rPr>
      <t xml:space="preserve">
</t>
    </r>
    <r>
      <rPr>
        <i/>
        <sz val="10"/>
        <rFont val="Arial"/>
        <family val="2"/>
      </rPr>
      <t>Total fee and cost amounts to be reported in AUD (or other currency as noted above) and should include taxes, less any credits received. 
 For all co-mingled investments, only report amounts attributable to our interest in the investment, and report costs net of any transaction cost recovery if applicable (e.g. as a result of the application of a buy/sell spread).</t>
    </r>
    <r>
      <rPr>
        <sz val="12"/>
        <rFont val="Arial"/>
        <family val="2"/>
      </rPr>
      <t xml:space="preserve">
</t>
    </r>
    <r>
      <rPr>
        <i/>
        <sz val="11"/>
        <rFont val="Arial"/>
        <family val="2"/>
      </rPr>
      <t>NOTE: For Private Equity only report amounts attributable to our interest in the LP/ Fund/ LLC etc. (as applicable) and do not include fees/ costs of portfolio companies which are not borne by us.</t>
    </r>
  </si>
  <si>
    <r>
      <t xml:space="preserve">Comments
</t>
    </r>
    <r>
      <rPr>
        <i/>
        <sz val="10"/>
        <rFont val="Arial"/>
        <family val="2"/>
      </rPr>
      <t xml:space="preserve">Please provide comments where appropriate to assist us with the interpretation of the amounts reported. </t>
    </r>
  </si>
  <si>
    <t>1A_MGMT_FEE_COM</t>
  </si>
  <si>
    <t>1A. Management Fees</t>
  </si>
  <si>
    <t xml:space="preserve">The fees paid for your management of the investment. Provide amounts including GST/ other taxes less any tax credits received (if applicable). For Private Equity, report any rebates/ offsets as negatives. e.g. in relation to placement agent fees, directors' fees, organisational expenses that exceed caps. NOTE: equalisation payments are to be reported at '2F. Other costs' below. </t>
  </si>
  <si>
    <t>Comments for 1A. Direct Management Fees</t>
  </si>
  <si>
    <t>1A_MGMT_FEE_AORE</t>
  </si>
  <si>
    <t>Estimate/Actual?</t>
  </si>
  <si>
    <t>Actual</t>
  </si>
  <si>
    <t>1A_MGMT_FEE_GROSS</t>
  </si>
  <si>
    <t>Gross management fee</t>
  </si>
  <si>
    <t>1A_MGMT_FEE_REBATE</t>
  </si>
  <si>
    <t>Fee rebates/ offsets (as negatives)</t>
  </si>
  <si>
    <t>1A_MGMT_FEE_SUBTOT</t>
  </si>
  <si>
    <t>Net management fees</t>
  </si>
  <si>
    <t>1B_MGMT_FEE_UNDL_COM</t>
  </si>
  <si>
    <t>1B. Management Fees (underlying funds)</t>
  </si>
  <si>
    <r>
      <rPr>
        <b/>
        <sz val="10"/>
        <color rgb="FFFF0000"/>
        <rFont val="Arial"/>
        <family val="2"/>
      </rPr>
      <t xml:space="preserve">Only applicable where the product/LP invests in an </t>
    </r>
    <r>
      <rPr>
        <b/>
        <sz val="10"/>
        <color indexed="10"/>
        <rFont val="Arial"/>
        <family val="2"/>
      </rPr>
      <t>underlying fund or other investment vehicle which charges a management fee.</t>
    </r>
    <r>
      <rPr>
        <b/>
        <sz val="10"/>
        <rFont val="Arial"/>
        <family val="2"/>
      </rPr>
      <t xml:space="preserve"> </t>
    </r>
    <r>
      <rPr>
        <sz val="10"/>
        <rFont val="Arial"/>
        <family val="2"/>
      </rPr>
      <t>Provide amounts net of any rebates/ offsets/clawbacks (if applicable) and include any amounts accrued over the year.</t>
    </r>
  </si>
  <si>
    <t>Comments for 1B. Underlying Mgr Fees</t>
  </si>
  <si>
    <t>1B_MGMT_FEE_UNDL_AORE</t>
  </si>
  <si>
    <t>1B_MGMT_FEE_UNDL_SUBTOT</t>
  </si>
  <si>
    <t>1C_PERF_FEE_COM</t>
  </si>
  <si>
    <t>1C. Performance Fees/ Carried Interest (LP/ Fund level)</t>
  </si>
  <si>
    <r>
      <rPr>
        <b/>
        <sz val="10"/>
        <color indexed="10"/>
        <rFont val="Arial"/>
        <family val="2"/>
      </rPr>
      <t>Only applicable where the prod</t>
    </r>
    <r>
      <rPr>
        <b/>
        <sz val="10"/>
        <color rgb="FFFF0000"/>
        <rFont val="Arial"/>
        <family val="2"/>
      </rPr>
      <t>uct/LP</t>
    </r>
    <r>
      <rPr>
        <b/>
        <sz val="10"/>
        <color indexed="10"/>
        <rFont val="Arial"/>
        <family val="2"/>
      </rPr>
      <t xml:space="preserve"> charges a performance fee/ carry. </t>
    </r>
    <r>
      <rPr>
        <sz val="10"/>
        <rFont val="Arial"/>
        <family val="2"/>
      </rPr>
      <t>Amounts to be reported gross of any rebates/ offsets/ clawbacks and to take into account any amounts accrued over the year.</t>
    </r>
  </si>
  <si>
    <t>Comments for 1C. Direct Performance Fees</t>
  </si>
  <si>
    <t>1C_PERF_FEE_AORE</t>
  </si>
  <si>
    <t>Estimate</t>
  </si>
  <si>
    <t>1C_PERF_FEE_ACCR_OP</t>
  </si>
  <si>
    <t>Opening accrual balance (if applicable)</t>
  </si>
  <si>
    <t>1C_PERF_FEE_ACCR_CL</t>
  </si>
  <si>
    <t>Closing accrual balance (if applicable)</t>
  </si>
  <si>
    <t>1C_PERF_FEE_ACCR_CHG</t>
  </si>
  <si>
    <t>Increase/ decrease in accrual balance (if applicable)</t>
  </si>
  <si>
    <t>1C_PERF_FEE_ACCR_PAID</t>
  </si>
  <si>
    <t>Performance fee paid/ realised</t>
  </si>
  <si>
    <t>1C_PERF_FEE_OFFSET</t>
  </si>
  <si>
    <t>Fee rebates/ offsets/ clawbacks (as negatives)</t>
  </si>
  <si>
    <t>1C_PERF_FEE_SUBTOT</t>
  </si>
  <si>
    <t>Net performance fees/carried interest</t>
  </si>
  <si>
    <t>1D_PERF_FEE_UNDL_COM</t>
  </si>
  <si>
    <t>1D. Performance Fees Paid/ Carried Interest (underlying funds)</t>
  </si>
  <si>
    <r>
      <rPr>
        <b/>
        <sz val="10"/>
        <color indexed="10"/>
        <rFont val="Arial"/>
        <family val="2"/>
      </rPr>
      <t>Only applicable where the produ</t>
    </r>
    <r>
      <rPr>
        <b/>
        <sz val="10"/>
        <color rgb="FFFF0000"/>
        <rFont val="Arial"/>
        <family val="2"/>
      </rPr>
      <t>ct/LP</t>
    </r>
    <r>
      <rPr>
        <b/>
        <sz val="10"/>
        <color indexed="10"/>
        <rFont val="Arial"/>
        <family val="2"/>
      </rPr>
      <t xml:space="preserve"> invests in an underlying fund which charges a performance fee.</t>
    </r>
    <r>
      <rPr>
        <sz val="10"/>
        <color indexed="40"/>
        <rFont val="Arial"/>
        <family val="2"/>
      </rPr>
      <t xml:space="preserve"> </t>
    </r>
    <r>
      <rPr>
        <sz val="10"/>
        <rFont val="Arial"/>
        <family val="2"/>
      </rPr>
      <t xml:space="preserve">Underlying fund performance fees to be reported net of any rebates/ reductions/ clawbacks and to take into account any amounts accrued over the year. </t>
    </r>
  </si>
  <si>
    <t>Comments for 1D. Underlying Performance Fees</t>
  </si>
  <si>
    <t>1D_PERF_FEE_UNDL_AORE</t>
  </si>
  <si>
    <t>1D_PERF_FEE_UNDL_SUBTOT</t>
  </si>
  <si>
    <t>Net performance fee</t>
  </si>
  <si>
    <t>1E_OTHER_FEE_COM</t>
  </si>
  <si>
    <t>1E. Other Fees</t>
  </si>
  <si>
    <r>
      <rPr>
        <b/>
        <sz val="10"/>
        <color indexed="10"/>
        <rFont val="Arial"/>
        <family val="2"/>
      </rPr>
      <t>Any other fees charged by the pro</t>
    </r>
    <r>
      <rPr>
        <b/>
        <sz val="10"/>
        <color rgb="FFFF0000"/>
        <rFont val="Arial"/>
        <family val="2"/>
      </rPr>
      <t>duct/LP</t>
    </r>
    <r>
      <rPr>
        <b/>
        <sz val="10"/>
        <color indexed="10"/>
        <rFont val="Arial"/>
        <family val="2"/>
      </rPr>
      <t xml:space="preserve"> or underlying fund. </t>
    </r>
    <r>
      <rPr>
        <sz val="10"/>
        <rFont val="Arial"/>
        <family val="2"/>
      </rPr>
      <t xml:space="preserve">Fees to be reported net of any rebates/ offsets. </t>
    </r>
    <r>
      <rPr>
        <u/>
        <sz val="10"/>
        <rFont val="Arial"/>
        <family val="2"/>
      </rPr>
      <t>NOTE:</t>
    </r>
    <r>
      <rPr>
        <sz val="10"/>
        <rFont val="Arial"/>
        <family val="2"/>
      </rPr>
      <t xml:space="preserve"> administration and operational fees/costs (including expense recovery costs) are to be provided at Part 2A below.</t>
    </r>
  </si>
  <si>
    <t>Comments for 1E. Other Fees</t>
  </si>
  <si>
    <t>1E_OTHER_FEE_AORE</t>
  </si>
  <si>
    <t>1E_OTHER_FEE_DIRECT</t>
  </si>
  <si>
    <r>
      <rPr>
        <sz val="10"/>
        <rFont val="Arial"/>
        <family val="2"/>
      </rPr>
      <t>Product</t>
    </r>
    <r>
      <rPr>
        <sz val="10"/>
        <color rgb="FFFF0000"/>
        <rFont val="Arial"/>
        <family val="2"/>
      </rPr>
      <t xml:space="preserve"> </t>
    </r>
    <r>
      <rPr>
        <sz val="10"/>
        <rFont val="Arial"/>
        <family val="2"/>
      </rPr>
      <t>level other fees</t>
    </r>
  </si>
  <si>
    <t>1E_OTHER_FEE_UNDL</t>
  </si>
  <si>
    <t>Underlying fund other fees</t>
  </si>
  <si>
    <t>1E_OTHER_FEE_SUBTOT</t>
  </si>
  <si>
    <t>Net other fees</t>
  </si>
  <si>
    <t>1F_B-S_SPREAD_COM</t>
  </si>
  <si>
    <t>1F. Buy/Sell Spreads (LP/ Fund level)</t>
  </si>
  <si>
    <t xml:space="preserve">Only applicable to products/LPs with a buy-sell spread. Buy-sell spread charges incurred as a result of applying into or withdrawing from the product. </t>
  </si>
  <si>
    <t>Comments for 1F. Buy / Sell Spreads</t>
  </si>
  <si>
    <t>1F_B-S_SPREAD_AORE</t>
  </si>
  <si>
    <t>1F_B-S_SPREAD_APP</t>
  </si>
  <si>
    <t>Applications ($)</t>
  </si>
  <si>
    <t>1F_B-S_SPREAD_RED</t>
  </si>
  <si>
    <t>Redemptions ($)</t>
  </si>
  <si>
    <t>1F_B-S_SPREAD_SUBTOT</t>
  </si>
  <si>
    <t xml:space="preserve">Total buy/sell spread costs </t>
  </si>
  <si>
    <t>2_COSTS_SECTION</t>
  </si>
  <si>
    <t>Part 2 - Costs</t>
  </si>
  <si>
    <t>2A_ADMIN_COSTS_COM</t>
  </si>
  <si>
    <t>2A. Administrative /Operational Expenses ('expense recovery' costs)</t>
  </si>
  <si>
    <r>
      <rPr>
        <b/>
        <sz val="10"/>
        <rFont val="Arial"/>
        <family val="2"/>
      </rPr>
      <t xml:space="preserve">Report all administrative/ operational expenses not already disclosed under Part 1 or covered by a management fee. </t>
    </r>
    <r>
      <rPr>
        <sz val="10"/>
        <rFont val="Arial"/>
        <family val="2"/>
      </rPr>
      <t xml:space="preserve">Such costs may include registry/ custody fees, trustee-related expenses, insurance costs, distribution expenses, organisational expenses, advisory committee expenses, directors' fees (if paid by the LP), GP establishment costs (e.g. where we are an anchor investor), audit fees and accounting/ tax reporting expenses, valuation expenses, registration fees, etc. </t>
    </r>
  </si>
  <si>
    <t>Comments for 2A. Administration Costs</t>
  </si>
  <si>
    <t>2A_ADMIN_COSTS_AORE</t>
  </si>
  <si>
    <t>2A_ADMIN_COSTS_DIRECT</t>
  </si>
  <si>
    <t>Product level admin/op costs</t>
  </si>
  <si>
    <t>2A_ADMIN_COSTS_UNDL</t>
  </si>
  <si>
    <t>Underlying fund level admin/op costs</t>
  </si>
  <si>
    <t>2A_ADMIN_COSTS_SUBTOT</t>
  </si>
  <si>
    <t>Total admin/op expenses</t>
  </si>
  <si>
    <t>2B_TRAN_EXPLICIT_COM</t>
  </si>
  <si>
    <t xml:space="preserve">2B. Transaction Costs - Explicit </t>
  </si>
  <si>
    <r>
      <rPr>
        <b/>
        <sz val="10"/>
        <color indexed="10"/>
        <rFont val="Arial"/>
        <family val="2"/>
      </rPr>
      <t xml:space="preserve">Explicit costs associated with the trading of assets and the acquisition/disposal of portfolio companies/assets, including research/ due diligence costs. 
</t>
    </r>
    <r>
      <rPr>
        <sz val="10"/>
        <rFont val="Arial"/>
        <family val="2"/>
      </rPr>
      <t xml:space="preserve">For </t>
    </r>
    <r>
      <rPr>
        <b/>
        <sz val="10"/>
        <rFont val="Arial"/>
        <family val="2"/>
      </rPr>
      <t>liquid asset classes</t>
    </r>
    <r>
      <rPr>
        <sz val="10"/>
        <rFont val="Arial"/>
        <family val="2"/>
      </rPr>
      <t xml:space="preserve"> (i.e. listed equities, fixed income, exchange-traded derivatives) such costs may include brokerage, clearing/ settlement costs, buy-sell spread costs from transacting in any underlying funds with spreads, stamp duty/ other taxes, commissions etc. For </t>
    </r>
    <r>
      <rPr>
        <b/>
        <sz val="10"/>
        <rFont val="Arial"/>
        <family val="2"/>
      </rPr>
      <t>illiquid/ alternative asset classes</t>
    </r>
    <r>
      <rPr>
        <sz val="10"/>
        <rFont val="Arial"/>
        <family val="2"/>
      </rPr>
      <t xml:space="preserve"> (i.e. real property, real infrastructure, other real assets, private equity, hedge funds and venture capital) such costs may include due diligence, legal &amp; advisory costs (including broken deal costs) in relation to a particular investment/ transaction, as well as stamp duty, sales commissions etc. Property stamp duty is required to be reported separately. Such costs to be reported net of any transaction cost recovery (e.g. as a result of the application of a buy/sell spread). NOTE: For Private Equity, do not report the costs borne by the portfolio company or any costs associated with listing a portfolio company for which there is a specific exclusion. </t>
    </r>
  </si>
  <si>
    <t>Comments for 2B. Explicit Transaction Costs</t>
  </si>
  <si>
    <t>2B_TRAN_EXPLICIT_AORE</t>
  </si>
  <si>
    <t>2B_TRAN_EXPLICIT_DIRECT</t>
  </si>
  <si>
    <t>Product level explicit transaction costs (excluding property stamp duty)</t>
  </si>
  <si>
    <t>2B_TRAN_EXPLICIT_STAMP</t>
  </si>
  <si>
    <t>Product level property stamp duty only</t>
  </si>
  <si>
    <t>2B_TRAN_EXPLICIT_UNDL</t>
  </si>
  <si>
    <t>Underlying fund level explicit transaction costs (excluding property stamp duty)</t>
  </si>
  <si>
    <t>2B_TRAN_EXPLICIT_UNDL_STAMP</t>
  </si>
  <si>
    <t>Underlying fund property stamp duty only</t>
  </si>
  <si>
    <t>2B_TRAN_EXPLICIT_SUBTOT</t>
  </si>
  <si>
    <t xml:space="preserve">Total net explicit costs </t>
  </si>
  <si>
    <t>2C_TRAN_IMPLICIT_COM</t>
  </si>
  <si>
    <t xml:space="preserve">2C. Net Transaction Costs - Implicit </t>
  </si>
  <si>
    <r>
      <rPr>
        <b/>
        <sz val="10"/>
        <color indexed="10"/>
        <rFont val="Arial"/>
        <family val="2"/>
      </rPr>
      <t>Generally a bid-ask spread cost for all common assets classes.</t>
    </r>
    <r>
      <rPr>
        <sz val="10"/>
        <rFont val="Arial"/>
        <family val="2"/>
      </rPr>
      <t xml:space="preserve"> OTC derivative costs reported separately under Part 2D. Implicit cost assessment to include any market impact cost where applicable. Any such costs to be reported net of any transaction cost recovery.</t>
    </r>
  </si>
  <si>
    <t>Comments for 2C. Implicit Transaction Costs</t>
  </si>
  <si>
    <t>2C_TRAN_IMPLICIT_AORE</t>
  </si>
  <si>
    <t>2C_TRAN_IMPLICIT_DIRECT</t>
  </si>
  <si>
    <t>Product level implicit transaction costs</t>
  </si>
  <si>
    <t>2C_TRAN_IMPLICIT_UNDL</t>
  </si>
  <si>
    <t>Underlying fund level implicit transaction costs</t>
  </si>
  <si>
    <t>2C_TRAN_IMPLICIT_SUBTOT</t>
  </si>
  <si>
    <t>Total net implicit costs</t>
  </si>
  <si>
    <t>2D_OTC_COSTS_COM</t>
  </si>
  <si>
    <t xml:space="preserve">2D. OTC Derivative Costs </t>
  </si>
  <si>
    <r>
      <t>Only applicable wher</t>
    </r>
    <r>
      <rPr>
        <b/>
        <sz val="10"/>
        <color rgb="FFFF0000"/>
        <rFont val="Arial"/>
        <family val="2"/>
      </rPr>
      <t>e the product/LP</t>
    </r>
    <r>
      <rPr>
        <b/>
        <sz val="10"/>
        <color indexed="10"/>
        <rFont val="Arial"/>
        <family val="2"/>
      </rPr>
      <t xml:space="preserve"> or any underlying fund or other investment vehicle invests in OTC derivatives. </t>
    </r>
    <r>
      <rPr>
        <u/>
        <sz val="10"/>
        <rFont val="Arial"/>
        <family val="2"/>
      </rPr>
      <t>NOTE</t>
    </r>
    <r>
      <rPr>
        <sz val="10"/>
        <rFont val="Arial"/>
        <family val="2"/>
      </rPr>
      <t>: Industry guidance is available to assist with calculating costs for various types of OTC derivatives. If you have not been provided this document and have OTC derivatives in your mandate or an underlying fund, please request this from us. In particular, note that the requirements for options are different than other OTC derivatives such as forwards &amp; swaps.</t>
    </r>
  </si>
  <si>
    <t>2D_OTC_COSTS_AORE</t>
  </si>
  <si>
    <t>2D_OTC_COSTS_DIRECT</t>
  </si>
  <si>
    <t>Product level OTC derivative costs (excluding FX forwards)</t>
  </si>
  <si>
    <t>2D_OTC_COSTS_FFX</t>
  </si>
  <si>
    <t>Product level OTC derivative costs (FX forwards)</t>
  </si>
  <si>
    <t>2D_OTC_COSTS_UNDL</t>
  </si>
  <si>
    <t>Underlying fund level OTC derivative costs (excluding FX forwards)</t>
  </si>
  <si>
    <t>2D_OTC_COSTS_UNDL_FFX</t>
  </si>
  <si>
    <t>Underlying fund level OTC derivative costs (FX forwards)</t>
  </si>
  <si>
    <t>2D_OTC_COSTS_SUBTOT</t>
  </si>
  <si>
    <t xml:space="preserve">Total net derivative costs </t>
  </si>
  <si>
    <t>2E_PROPOP_COSTS_COM</t>
  </si>
  <si>
    <t>2E. Property Operating Costs</t>
  </si>
  <si>
    <r>
      <rPr>
        <b/>
        <sz val="10"/>
        <color indexed="10"/>
        <rFont val="Arial"/>
        <family val="2"/>
      </rPr>
      <t xml:space="preserve">Only applicable where product or underlying fund has exposure to property assets. </t>
    </r>
    <r>
      <rPr>
        <sz val="10"/>
        <rFont val="Arial"/>
        <family val="2"/>
      </rPr>
      <t>Costs to include aggregation of all such costs of all properties held within the product. Such costs may include council &amp; water rates, utilities, lease renewal costs etc.</t>
    </r>
  </si>
  <si>
    <t>Comments for 2E. Property Operating Costs</t>
  </si>
  <si>
    <t>2E_PROPOP_AORE</t>
  </si>
  <si>
    <t>2E_PROPOP_DIRECT_GROSS</t>
  </si>
  <si>
    <t>Product level gross property operating costs</t>
  </si>
  <si>
    <t>2E_PROPOP_DIRECT_TENANT_PCT</t>
  </si>
  <si>
    <t>Estimated % of product level gross operating costs incurred for tenant's benefit</t>
  </si>
  <si>
    <t>2E_PROPOP_DIRECT_NET</t>
  </si>
  <si>
    <t>Net product level property operating costs</t>
  </si>
  <si>
    <t>2E_PROPOP_UNDL_GROSS</t>
  </si>
  <si>
    <t>Underlying fund level gross property operating costs</t>
  </si>
  <si>
    <t>2E_PROPOP_UNDL_TENANT_PCT</t>
  </si>
  <si>
    <t>Estimated % of underlying fund level gross operating costs incurred for tenant's benefit</t>
  </si>
  <si>
    <t>2E_PROPOP_UNDL_NET</t>
  </si>
  <si>
    <t>Net underlying fund level property operating expenses</t>
  </si>
  <si>
    <t>2E_PROPOP_COSTS_SUBTOT</t>
  </si>
  <si>
    <t>Net property operating costs</t>
  </si>
  <si>
    <t>2F_REVSHARE_COM</t>
  </si>
  <si>
    <t xml:space="preserve">2F.  Income/Revenue Sharing Costs </t>
  </si>
  <si>
    <r>
      <rPr>
        <b/>
        <sz val="10"/>
        <color indexed="10"/>
        <rFont val="Arial"/>
        <family val="2"/>
      </rPr>
      <t xml:space="preserve">Only applicable where </t>
    </r>
    <r>
      <rPr>
        <b/>
        <sz val="10"/>
        <color rgb="FFFF0000"/>
        <rFont val="Arial"/>
        <family val="2"/>
      </rPr>
      <t>product/LP or an</t>
    </r>
    <r>
      <rPr>
        <b/>
        <sz val="10"/>
        <color indexed="10"/>
        <rFont val="Arial"/>
        <family val="2"/>
      </rPr>
      <t xml:space="preserve"> underlying fund participates in income/revenue generating activity thro</t>
    </r>
    <r>
      <rPr>
        <b/>
        <sz val="10"/>
        <color rgb="FFFF0000"/>
        <rFont val="Arial"/>
        <family val="2"/>
      </rPr>
      <t>ugh the use of LP/Fund</t>
    </r>
    <r>
      <rPr>
        <b/>
        <sz val="10"/>
        <color indexed="10"/>
        <rFont val="Arial"/>
        <family val="2"/>
      </rPr>
      <t xml:space="preserve"> or underlying fund assets where revenue is shared (or paid to) a third party (e.g. securities lending program). </t>
    </r>
    <r>
      <rPr>
        <sz val="10"/>
        <rFont val="Arial"/>
        <family val="2"/>
      </rPr>
      <t>Report portion of income/ revenue paid to third party.</t>
    </r>
  </si>
  <si>
    <t>Comments for 2F. Income/Revenue Sharing Costs</t>
  </si>
  <si>
    <t>2F_REVSHARE_AORE</t>
  </si>
  <si>
    <t>2F_REVSHARE_DIRECT</t>
  </si>
  <si>
    <t>Product level revenue sharing costs</t>
  </si>
  <si>
    <t>2F_REVSHARE_UNDL</t>
  </si>
  <si>
    <t>Underlying fund level revenue sharing costs</t>
  </si>
  <si>
    <t>2F_REVSHARE_SUBTOT</t>
  </si>
  <si>
    <t>Total income/revenue sharing costs</t>
  </si>
  <si>
    <t>2G_BORROWING_COSTS_COM</t>
  </si>
  <si>
    <t>2G. Borrowing Costs</t>
  </si>
  <si>
    <r>
      <rPr>
        <b/>
        <sz val="10"/>
        <color indexed="10"/>
        <rFont val="Arial"/>
        <family val="2"/>
      </rPr>
      <t>Only applicable where product or underlying fund has</t>
    </r>
    <r>
      <rPr>
        <b/>
        <sz val="10"/>
        <color indexed="10"/>
        <rFont val="Arial"/>
        <family val="2"/>
      </rPr>
      <t xml:space="preserve"> established</t>
    </r>
    <r>
      <rPr>
        <b/>
        <sz val="10"/>
        <color indexed="10"/>
        <rFont val="Arial"/>
        <family val="2"/>
      </rPr>
      <t xml:space="preserve"> credit facilities. </t>
    </r>
    <r>
      <rPr>
        <sz val="10"/>
        <rFont val="Arial"/>
        <family val="2"/>
      </rPr>
      <t>Such costs may include loan establishment fees, commitment fees, drawdown fees, settlement costs, discharge costs, legal costs and interest amounts paid.</t>
    </r>
  </si>
  <si>
    <t>Comments for 2G. Borrowing Costs</t>
  </si>
  <si>
    <t>2G_BORROWING_COSTS_AORE</t>
  </si>
  <si>
    <t>2G_BORROWING_COSTS_DIRECT</t>
  </si>
  <si>
    <t>Product level borrowing costs</t>
  </si>
  <si>
    <t>2G_BORROWING_COSTS_UNDL</t>
  </si>
  <si>
    <t>Underlying fund level borrowing costs</t>
  </si>
  <si>
    <t>2G_BORROWING_COSTS_SUBTOT</t>
  </si>
  <si>
    <t>2H_OTHER_COSTS_COM</t>
  </si>
  <si>
    <t>2H. Other Costs</t>
  </si>
  <si>
    <r>
      <t xml:space="preserve">Any other costs incurred </t>
    </r>
    <r>
      <rPr>
        <b/>
        <sz val="10"/>
        <color rgb="FFFF0000"/>
        <rFont val="Arial"/>
        <family val="2"/>
      </rPr>
      <t>by product/LP or un</t>
    </r>
    <r>
      <rPr>
        <b/>
        <sz val="10"/>
        <color indexed="10"/>
        <rFont val="Arial"/>
        <family val="2"/>
      </rPr>
      <t xml:space="preserve">derlying fund not reported above. </t>
    </r>
    <r>
      <rPr>
        <sz val="10"/>
        <rFont val="Arial"/>
        <family val="2"/>
      </rPr>
      <t xml:space="preserve">E.g. equalisation payments, litigation costs etc. For equalisation payments, report payments made by us as positive amounts and amounts received by us as negative amounts. </t>
    </r>
  </si>
  <si>
    <t>Comments for 2H. Please provide details of any such costs.</t>
  </si>
  <si>
    <t>2H_OTHER_COSTS_AORE</t>
  </si>
  <si>
    <t>2H_OTHER_COSTS_DIRECT</t>
  </si>
  <si>
    <t>Product level other costs</t>
  </si>
  <si>
    <t>2H_OTHER_COSTS_UNDL</t>
  </si>
  <si>
    <t>Underlying fund level other costs</t>
  </si>
  <si>
    <t>2H_OTHER_COSTS_SUBTOT</t>
  </si>
  <si>
    <t>Total other costs</t>
  </si>
  <si>
    <t>3_SUM_CHK_SECTION</t>
  </si>
  <si>
    <t>Part 3 - Summary / Categorisation</t>
  </si>
  <si>
    <t>3_SUM_CHK_HEADERS</t>
  </si>
  <si>
    <t>RPT_Total_Rpt_CCY</t>
  </si>
  <si>
    <t>RPT_Total_AUD</t>
  </si>
  <si>
    <t>Rpt_Total_AUD_PCT</t>
  </si>
  <si>
    <t>3_SUM_CHK_1A</t>
  </si>
  <si>
    <t>Management Fees (Direct Manager / LP / Fund level)</t>
  </si>
  <si>
    <t>3_SUM_CHK_1B</t>
  </si>
  <si>
    <t>Management Fees (Underlying Managers / Interposed Vehicles)</t>
  </si>
  <si>
    <t>3_SUM_CHK_1C</t>
  </si>
  <si>
    <t>Performance Fees/ Carried Interest (Direct Manager / LP / Fund level)</t>
  </si>
  <si>
    <t>3_SUM_CHK_1D</t>
  </si>
  <si>
    <t>Performance Fees / Carried Interest (Underlying Managers / Interposed Vehicles)</t>
  </si>
  <si>
    <t>3_SUM_CHK_1E</t>
  </si>
  <si>
    <t>3_SUM_CHK_1F</t>
  </si>
  <si>
    <t>Buy / Sell Spreads paid</t>
  </si>
  <si>
    <t>3_SUM_CHK_2A</t>
  </si>
  <si>
    <t>Administrative /Operational Expenses</t>
  </si>
  <si>
    <t>3_SUM_CHK_2B</t>
  </si>
  <si>
    <t xml:space="preserve">Transaction Costs - Explicit </t>
  </si>
  <si>
    <t>3_SUM_CHK_2C</t>
  </si>
  <si>
    <t xml:space="preserve">Net Transaction Costs - Implicit </t>
  </si>
  <si>
    <t>3_SUM_CHK_2D</t>
  </si>
  <si>
    <t>3_SUM_CHK_2E</t>
  </si>
  <si>
    <t>3_SUM_CHK_2F</t>
  </si>
  <si>
    <t>Income / Revenue Sharing Costs</t>
  </si>
  <si>
    <t>3_SUM_CHK_2G</t>
  </si>
  <si>
    <t>3_SUM_CHK_2H</t>
  </si>
  <si>
    <t>Other Costs</t>
  </si>
  <si>
    <t>3_SUM_CHK_RPT_Total</t>
  </si>
  <si>
    <t>Total Reported Investment Fees &amp; Costs</t>
  </si>
  <si>
    <t>END</t>
  </si>
  <si>
    <t>Instructions for completing this form (please contact us should you have any questions)</t>
  </si>
  <si>
    <r>
      <t xml:space="preserve">Where the </t>
    </r>
    <r>
      <rPr>
        <b/>
        <sz val="10"/>
        <color indexed="62"/>
        <rFont val="Arial"/>
        <family val="2"/>
      </rPr>
      <t>Standard Pooled Fund Report</t>
    </r>
    <r>
      <rPr>
        <sz val="10"/>
        <rFont val="Arial"/>
        <family val="2"/>
      </rPr>
      <t xml:space="preserve"> is completed, reporting to be based on annual percentage based fee and cost disclosure with consideration to your average investment in the product over the reporting period. Further additional details with regard to certain fees and costs may be requested by us in certain circumstances. Standard pooled fund report may be completed using the additional</t>
    </r>
    <r>
      <rPr>
        <b/>
        <sz val="10"/>
        <color indexed="62"/>
        <rFont val="Arial"/>
        <family val="2"/>
      </rPr>
      <t xml:space="preserve"> Consolidated Fund Fees &amp; Costs</t>
    </r>
    <r>
      <rPr>
        <sz val="10"/>
        <rFont val="Arial"/>
        <family val="2"/>
      </rPr>
      <t xml:space="preserve"> tab with information being pulled through to the standard pooled fund report with reference to the product's APIR code (or other unique fund identifier). Where the Consolidated Fund Fees &amp; Costs tab is not being used data will need to be manually entered into the Standard Pooled Fund Report.</t>
    </r>
  </si>
  <si>
    <t>Reporting to be provided for 12 months to 30 June or last full financial year of product. If the reporting period for which you have provided fee and cost information is not to 30 June, please insert the start date and end date for which the data you have provided relates.</t>
  </si>
  <si>
    <t>Reporting to be provided with respect to only those fee and cost amounts applicabe to our investment (i.e. total dollar based fee and cost reporting applicable to the entire product is not required).</t>
  </si>
  <si>
    <t>Where a particular fee or cost is not applicable please leave cell(s) blank.</t>
  </si>
  <si>
    <t>Refer to the Interposed Entity tab for details of what constitutes an Underlying Fund.</t>
  </si>
  <si>
    <t>Management and performance fees of product and any underlying fund to be reported separately in all instances.</t>
  </si>
  <si>
    <t>If a product's buy/sell spread is dynamic, please insert the term "dynamic" and attach details of the buy and sell spreads for each day in the reporting period.</t>
  </si>
  <si>
    <t>Please provide any comments you have in respect of the submitted data in your response to us, including details where you believe such costs are not representative of the ongoing fees and costs of the product.</t>
  </si>
  <si>
    <t>Details of the Australian regulation can be found at:</t>
  </si>
  <si>
    <t>https://asic.gov.au/regulatory-resources/find-a-document/regulatory-guides/rg-97-disclosing-fees-and-costs-in-pdss-and-periodic-statements</t>
  </si>
  <si>
    <t>Product name (e.g. fund/ mandate name)</t>
  </si>
  <si>
    <t>APIR (if applicable)</t>
  </si>
  <si>
    <t>12 month reporting period to:</t>
  </si>
  <si>
    <t>Product structure (e.g. mandate, unit trust, limited ptn'ship, co-invest)</t>
  </si>
  <si>
    <t>Does the product invest in an underlying fund?</t>
  </si>
  <si>
    <t>If the product does invest in an underlying fund, have the fees and costs of any such underlying fund been included in the report?</t>
  </si>
  <si>
    <t>Average investment in product over reporting period</t>
  </si>
  <si>
    <t>AUD</t>
  </si>
  <si>
    <t xml:space="preserve">Has product's buy/sell spread changed during reporting period. If so provide details </t>
  </si>
  <si>
    <r>
      <rPr>
        <b/>
        <sz val="12"/>
        <rFont val="Arial"/>
        <family val="2"/>
      </rPr>
      <t>% Based Fee &amp; Cost Reporting</t>
    </r>
    <r>
      <rPr>
        <sz val="12"/>
        <rFont val="Arial"/>
        <family val="2"/>
      </rPr>
      <t xml:space="preserve">
</t>
    </r>
    <r>
      <rPr>
        <i/>
        <sz val="10"/>
        <rFont val="Arial"/>
        <family val="2"/>
      </rPr>
      <t>May only be used for standard pooled fund products. Dollar value based on average investment in product over reporting period.</t>
    </r>
  </si>
  <si>
    <r>
      <t xml:space="preserve">Comments
</t>
    </r>
    <r>
      <rPr>
        <sz val="10"/>
        <rFont val="Arial"/>
        <family val="2"/>
      </rPr>
      <t>Please provide any comments in repsect of data, including whether reported fees and costs are indicative of ongoing future fees and costs.</t>
    </r>
  </si>
  <si>
    <t>Reported as % of avg AUM</t>
  </si>
  <si>
    <t>Dollar value</t>
  </si>
  <si>
    <r>
      <t xml:space="preserve">Part 1 - </t>
    </r>
    <r>
      <rPr>
        <b/>
        <u/>
        <sz val="12"/>
        <rFont val="Arial"/>
        <family val="2"/>
      </rPr>
      <t>Fees</t>
    </r>
  </si>
  <si>
    <r>
      <rPr>
        <b/>
        <sz val="10"/>
        <color indexed="10"/>
        <rFont val="Arial"/>
        <family val="2"/>
      </rPr>
      <t xml:space="preserve">Only applicable where management fees charged within the product. </t>
    </r>
    <r>
      <rPr>
        <sz val="10"/>
        <rFont val="Arial"/>
        <family val="2"/>
      </rPr>
      <t xml:space="preserve">Management fee to be reported gross of any rebate. Where applicable include property management costs. Management fees for products where fees are invoiced separately (as opposed to being deducted from the return of the product) and fee rebate data to be inserted by client with reference to already produced periodic fee reporting. </t>
    </r>
  </si>
  <si>
    <t>Fee rebates/offsets (as negatives)</t>
  </si>
  <si>
    <t xml:space="preserve">1B. Underlying Fund Management Fees </t>
  </si>
  <si>
    <r>
      <rPr>
        <b/>
        <sz val="10"/>
        <color indexed="10"/>
        <rFont val="Arial"/>
        <family val="2"/>
      </rPr>
      <t xml:space="preserve">Only applicable where product invests in an underlying fund which charges a management fee. </t>
    </r>
    <r>
      <rPr>
        <sz val="10"/>
        <rFont val="Arial"/>
        <family val="2"/>
      </rPr>
      <t>Where applicable include property management costs included in any underlyinf fund. Underlying fund management fees to be reported net of any rebate/offsets being implemented at the underlying fund level.</t>
    </r>
  </si>
  <si>
    <t>1C. Performance Fees/Carried Interest</t>
  </si>
  <si>
    <r>
      <rPr>
        <b/>
        <sz val="10"/>
        <color indexed="10"/>
        <rFont val="Arial"/>
        <family val="2"/>
      </rPr>
      <t xml:space="preserve">Only applicable where product charges a performance fee. </t>
    </r>
    <r>
      <rPr>
        <sz val="10"/>
        <rFont val="Arial"/>
        <family val="2"/>
      </rPr>
      <t xml:space="preserve">Performance fees to be reported gross of any rebate. Performance fees to include any accrued fees. Performance fees for products where fees are invoiced separately (as opposed to being deducted from the return of the product) and fee rebate data to be inserted by client with reference to already produced periodic fee reporting. </t>
    </r>
  </si>
  <si>
    <t>Performance fee paid/realised</t>
  </si>
  <si>
    <t>Fee rebates/reductions/clawbacks (as negatives)</t>
  </si>
  <si>
    <t>Net performance fees</t>
  </si>
  <si>
    <t>1D. Underlying Fund Performance Fees Paid/Carried Interest</t>
  </si>
  <si>
    <r>
      <rPr>
        <b/>
        <sz val="10"/>
        <color indexed="10"/>
        <rFont val="Arial"/>
        <family val="2"/>
      </rPr>
      <t xml:space="preserve">Only applicable where product invests in an underlying fund which charges a performance fee. </t>
    </r>
    <r>
      <rPr>
        <sz val="10"/>
        <rFont val="Arial"/>
        <family val="2"/>
      </rPr>
      <t>Underlying fund performance fees to be reported net of any rebates/reductions/clawbacks being implemented at the underlying fund level. Underlying fund performance fees to also include any accrued fees (i.e. calculated on an accruals basis).</t>
    </r>
  </si>
  <si>
    <t>1E. Other Product or Underlying Fund Fees</t>
  </si>
  <si>
    <r>
      <rPr>
        <b/>
        <sz val="10"/>
        <color indexed="10"/>
        <rFont val="Arial"/>
        <family val="2"/>
      </rPr>
      <t>Any other fees charged by a product or underlying fund.</t>
    </r>
    <r>
      <rPr>
        <sz val="10"/>
        <rFont val="Arial"/>
        <family val="2"/>
      </rPr>
      <t xml:space="preserve"> Fees to be reported net of any rebates/offsets. Administration and operational fees/costs (including expense recovery costs) detailed under Part 2A.</t>
    </r>
  </si>
  <si>
    <t>1F. Product Buy/Sell Spreads</t>
  </si>
  <si>
    <r>
      <t xml:space="preserve">Only applicable to products with a buy-sell spread. To be completed by client with reference to own application and redemption records. </t>
    </r>
    <r>
      <rPr>
        <sz val="10"/>
        <rFont val="Arial"/>
        <family val="2"/>
      </rPr>
      <t xml:space="preserve">Buy-sell spread charges incurred as a result of applying into or withdrawing from the product. </t>
    </r>
  </si>
  <si>
    <t>Total buy/sell spread costs</t>
  </si>
  <si>
    <r>
      <t xml:space="preserve">Part 2 - </t>
    </r>
    <r>
      <rPr>
        <b/>
        <u/>
        <sz val="12"/>
        <rFont val="Arial"/>
        <family val="2"/>
      </rPr>
      <t>Costs</t>
    </r>
  </si>
  <si>
    <t xml:space="preserve">Managers may choose to report product costs and underlying fund on a separate or aggregated basis. Importantly, only our portion of costs should be provided, not the entire amounts paid by the product or underlying fund as a whole. </t>
  </si>
  <si>
    <t>2A. Administrative/Operational Expenses (i.e. expense recovery costs)</t>
  </si>
  <si>
    <r>
      <rPr>
        <b/>
        <sz val="10"/>
        <color indexed="10"/>
        <rFont val="Arial"/>
        <family val="2"/>
      </rPr>
      <t xml:space="preserve">Only applicable if additional costs (not already disclosed under Part 1E or covered by a management fee) paid directly from the assets of the product or any underlying fund. </t>
    </r>
    <r>
      <rPr>
        <sz val="10"/>
        <rFont val="Arial"/>
        <family val="2"/>
      </rPr>
      <t>Such costs may include registry, custody, accounting/tax/audit, trustee-related expenses, distribution, organisational expenses, advisory committee expenses, directors' fees, etc.</t>
    </r>
  </si>
  <si>
    <t xml:space="preserve">2B. Net Transaction Costs - Explicit </t>
  </si>
  <si>
    <r>
      <rPr>
        <b/>
        <sz val="10"/>
        <color indexed="10"/>
        <rFont val="Arial"/>
        <family val="2"/>
      </rPr>
      <t xml:space="preserve">Explicit costs associated with the trading of assets. </t>
    </r>
    <r>
      <rPr>
        <sz val="10"/>
        <rFont val="Arial"/>
        <family val="2"/>
      </rPr>
      <t>For common asset classes (i.e. listed equity, fixed income, listed derivatives) such costs may include brokerage, clearing/settlement, stamp duty, other taxes, commissions, buy-sell spread charges on interposed entity investments, etc. For alternative asset classes (i.e. property, infrastructure, other real assets, private equity, hedge funds and venture capital) such costs may include stamp duty on purchase of property, sales commission on sale of property, due diligence, legal, advisory costs (including broken deal costs), etc. Property stamp duty is required to be reported seperately. Such costs to be reported net of any transaction cost recovery.</t>
    </r>
  </si>
  <si>
    <t>Total net explicit costs</t>
  </si>
  <si>
    <t xml:space="preserve">2D. Net OTC Derivative Costs </t>
  </si>
  <si>
    <r>
      <rPr>
        <b/>
        <sz val="10"/>
        <color indexed="10"/>
        <rFont val="Arial"/>
        <family val="2"/>
      </rPr>
      <t>Only applicable where product or underlying fund invests in OTC derivatives.</t>
    </r>
    <r>
      <rPr>
        <sz val="10"/>
        <rFont val="Arial"/>
        <family val="2"/>
      </rPr>
      <t xml:space="preserve"> Where OTC derivative entered into for any type of hedging, disclose cost as a transactional cost. Where OTC derivative is entered into for exposure purposes, disclose cost as a management cost, however, apportion the assumed transaction costs that would arise in holding the ultimate reference asset or in replicating the OTC derivative’s economic outcome to transactional costs. Any OTC derivative transaction costs to be reported net of any transaction cost recovery.</t>
    </r>
  </si>
  <si>
    <t>Product level OTC derivative costs disclosed as management costs</t>
  </si>
  <si>
    <t>Underlying fund OTC derivative costs disclosed as management costs</t>
  </si>
  <si>
    <t>Product level OTC derivative costs disclosed as transactional costs</t>
  </si>
  <si>
    <t>Underlying fund OTC derivative costs disclosed as transactional costs</t>
  </si>
  <si>
    <t xml:space="preserve">Total net OTC derivative costs </t>
  </si>
  <si>
    <r>
      <rPr>
        <b/>
        <sz val="10"/>
        <color indexed="10"/>
        <rFont val="Arial"/>
        <family val="2"/>
      </rPr>
      <t>Only applicable where product or underlying fund has exposure to property assets.</t>
    </r>
    <r>
      <rPr>
        <b/>
        <sz val="10"/>
        <rFont val="Arial"/>
        <family val="2"/>
      </rPr>
      <t xml:space="preserve"> </t>
    </r>
    <r>
      <rPr>
        <sz val="10"/>
        <rFont val="Arial"/>
        <family val="2"/>
      </rPr>
      <t>Costs to include aggregation of all such costs of all properties held within the product. Such costs may include council &amp; water rates, utilities, lease renewal costs etc.</t>
    </r>
  </si>
  <si>
    <r>
      <rPr>
        <b/>
        <sz val="10"/>
        <color indexed="10"/>
        <rFont val="Arial"/>
        <family val="2"/>
      </rPr>
      <t xml:space="preserve">Only applicable where product or underlying fund participates in income/revenue generating activity through the use of product or underlying fund assets where income/revenue is shared/paid to a third party </t>
    </r>
    <r>
      <rPr>
        <b/>
        <sz val="10"/>
        <color indexed="10"/>
        <rFont val="Arial"/>
        <family val="2"/>
      </rPr>
      <t>(e.g.</t>
    </r>
    <r>
      <rPr>
        <b/>
        <sz val="10"/>
        <color indexed="10"/>
        <rFont val="Arial"/>
        <family val="2"/>
      </rPr>
      <t xml:space="preserve"> securities lending program</t>
    </r>
    <r>
      <rPr>
        <b/>
        <sz val="10"/>
        <color indexed="10"/>
        <rFont val="Arial"/>
        <family val="2"/>
      </rPr>
      <t xml:space="preserve">). </t>
    </r>
    <r>
      <rPr>
        <sz val="10"/>
        <rFont val="Arial"/>
        <family val="2"/>
      </rPr>
      <t>Report portion of income/revenue paid to third party.</t>
    </r>
  </si>
  <si>
    <r>
      <rPr>
        <b/>
        <sz val="10"/>
        <color indexed="10"/>
        <rFont val="Arial"/>
        <family val="2"/>
      </rPr>
      <t>Only applicable where product or underlying fund has established credit facilities.</t>
    </r>
    <r>
      <rPr>
        <sz val="10"/>
        <rFont val="Arial"/>
        <family val="2"/>
      </rPr>
      <t xml:space="preserve"> Such costs may include loan establishment fees, commitment fees, drawdown fees, settlement costs, discharge costs, legal costs and interest amounts paid.</t>
    </r>
  </si>
  <si>
    <r>
      <rPr>
        <b/>
        <sz val="10"/>
        <color indexed="10"/>
        <rFont val="Arial"/>
        <family val="2"/>
      </rPr>
      <t xml:space="preserve">Any other costs incurred by a product or underlying fund. </t>
    </r>
    <r>
      <rPr>
        <sz val="10"/>
        <rFont val="Arial"/>
        <family val="2"/>
      </rPr>
      <t>Please provide explanation of any such costs in your response to us.</t>
    </r>
  </si>
  <si>
    <r>
      <rPr>
        <b/>
        <sz val="12"/>
        <rFont val="Arial"/>
        <family val="2"/>
      </rPr>
      <t>Dollar Fee &amp; Cost Reporting</t>
    </r>
    <r>
      <rPr>
        <sz val="12"/>
        <rFont val="Arial"/>
        <family val="2"/>
      </rPr>
      <t xml:space="preserve">
</t>
    </r>
    <r>
      <rPr>
        <i/>
        <sz val="10"/>
        <rFont val="Arial"/>
        <family val="2"/>
      </rPr>
      <t>Total dollar value required to be reported.</t>
    </r>
  </si>
  <si>
    <t xml:space="preserve">1A. Mandate Management Fees </t>
  </si>
  <si>
    <t>Mandate management fees</t>
  </si>
  <si>
    <t>Net underlying fund management fees</t>
  </si>
  <si>
    <t>1C. Mandate Performance Fees Paid/Carried Interest</t>
  </si>
  <si>
    <t>Net underlying fund performance fees</t>
  </si>
  <si>
    <r>
      <rPr>
        <b/>
        <sz val="10"/>
        <color indexed="10"/>
        <rFont val="Arial"/>
        <family val="2"/>
      </rPr>
      <t xml:space="preserve">Only applicable where mandate invests in an underlying fund which charges a performance fee. </t>
    </r>
    <r>
      <rPr>
        <sz val="10"/>
        <rFont val="Arial"/>
        <family val="2"/>
      </rPr>
      <t>Underlying fund performance fees to be reported net of any rebates/reductions/clawbacks being implemented at the underlying fund level. Underlying fund performance fees to also include any accrued fees (i.e. calculated on an accruals basis).</t>
    </r>
  </si>
  <si>
    <t>2A. Underlying Fund Administrative/Operational Expenses (i.e. expense recovery costs)</t>
  </si>
  <si>
    <r>
      <rPr>
        <b/>
        <sz val="10"/>
        <color indexed="10"/>
        <rFont val="Arial"/>
        <family val="2"/>
      </rPr>
      <t xml:space="preserve">Only applicable if mandate invests in an underlying fund where additional costs of the underlying fund are (not already disclosed under Part 1E or covered by a management fee) paid directly from the assets of the underlying fund. </t>
    </r>
    <r>
      <rPr>
        <sz val="10"/>
        <rFont val="Arial"/>
        <family val="2"/>
      </rPr>
      <t>Such costs may include registry, custody, accounting/tax/audit, trustee-related expenses, distribution, organisational expenses, advisory committee expenses, directors' fees, etc.</t>
    </r>
  </si>
  <si>
    <t>Total underlying fund admin/op expenses</t>
  </si>
  <si>
    <r>
      <rPr>
        <b/>
        <sz val="10"/>
        <color indexed="10"/>
        <rFont val="Arial"/>
        <family val="2"/>
      </rPr>
      <t xml:space="preserve">Explicit costs associated with the trading of assets. </t>
    </r>
    <r>
      <rPr>
        <sz val="10"/>
        <rFont val="Arial"/>
        <family val="2"/>
      </rPr>
      <t>For common asset classes (i.e. listed equity, fixed income, listed derivatives) such costs may include brokerage, clearing/settlement, stamp duty, other taxes, commissions, buy-sell spread charges on interposed entity investments, etc. For alternative asset classes (i.e. property, infrastructure, other real assets, private equity, hedge funds and venture capital) such costs may include stamp duty on purchase of property, sales commission on sale of property, due diligence, legal, advisory costs (including broken deal costs), etc. Property stamp duty is required to be reported seperately. Such costs applicable to any underlying fund to be reported net of any transaction cost recovery.</t>
    </r>
  </si>
  <si>
    <t>Mandate explicit transaction costs (excluding property stamp duty)</t>
  </si>
  <si>
    <t>Mandate property stamp duty only</t>
  </si>
  <si>
    <t>Underlying fund level net explicit transaction costs (excluding stamp duty)</t>
  </si>
  <si>
    <t>Underlying fund net property stamp duty only</t>
  </si>
  <si>
    <t>Total explicit costs (alternative securities)</t>
  </si>
  <si>
    <t xml:space="preserve">2C. Transaction Costs - Implicit </t>
  </si>
  <si>
    <r>
      <rPr>
        <b/>
        <sz val="10"/>
        <color indexed="10"/>
        <rFont val="Arial"/>
        <family val="2"/>
      </rPr>
      <t>Generally a bid-ask spread cost for all common assets classes.</t>
    </r>
    <r>
      <rPr>
        <sz val="10"/>
        <rFont val="Arial"/>
        <family val="2"/>
      </rPr>
      <t xml:space="preserve"> OTC derivative costs reported separately under Part 2D. Implicit cost assessment to include any market impact cost where applicable. Such costs applicable to any underlying fund to be reported net of any transaction cost recovery.</t>
    </r>
  </si>
  <si>
    <t>Mandate implicit transaction costs</t>
  </si>
  <si>
    <t>Underlying fund net implicit transaction costs</t>
  </si>
  <si>
    <t>Total implicit costs</t>
  </si>
  <si>
    <r>
      <rPr>
        <b/>
        <sz val="10"/>
        <color indexed="10"/>
        <rFont val="Arial"/>
        <family val="2"/>
      </rPr>
      <t>Only applicable where mandate or any underlying fund invests in OTC derivatives.</t>
    </r>
    <r>
      <rPr>
        <sz val="10"/>
        <rFont val="Arial"/>
        <family val="2"/>
      </rPr>
      <t xml:space="preserve"> Where OTC derivative entered into for any type of hedging, disclose cost as a transactional cost. Where OTC derivative is entered into for exposure purposes, disclose cost as a management cost, however, apportion the assumed transaction costs that would arise in holding the ultimate reference asset or in replicating the OTC derivative’s economic outcome to transactional costs. Any OTC derivative transaction costs applicable to any underlying fund to be reported net of any transaction cost recovery.</t>
    </r>
  </si>
  <si>
    <t>Mandate OTC derivative costs disclosed as management costs</t>
  </si>
  <si>
    <t>Mandate OTC derivative costs disclosed as transactional costs</t>
  </si>
  <si>
    <t xml:space="preserve">Total OTC derivative costs </t>
  </si>
  <si>
    <r>
      <rPr>
        <b/>
        <sz val="10"/>
        <color indexed="10"/>
        <rFont val="Arial"/>
        <family val="2"/>
      </rPr>
      <t>Only applicable where mandate or underlying fund has exposure to property assets.</t>
    </r>
    <r>
      <rPr>
        <b/>
        <sz val="10"/>
        <rFont val="Arial"/>
        <family val="2"/>
      </rPr>
      <t xml:space="preserve"> </t>
    </r>
    <r>
      <rPr>
        <sz val="10"/>
        <rFont val="Arial"/>
        <family val="2"/>
      </rPr>
      <t>Costs to include aggregation of all such costs of all properties held within the mandate or underlying fund. Such costs may include council &amp; water rates, utilities, lease renewal costs etc.</t>
    </r>
  </si>
  <si>
    <t>Mandate gross property operating costs</t>
  </si>
  <si>
    <t>Estimated % of mandate gross operating costs incurred for tenant's benefit</t>
  </si>
  <si>
    <t>Net mandate property operating costs</t>
  </si>
  <si>
    <t xml:space="preserve">2F. Underlying Fund Income/Revenue Sharing Costs </t>
  </si>
  <si>
    <r>
      <rPr>
        <b/>
        <sz val="10"/>
        <color indexed="10"/>
        <rFont val="Arial"/>
        <family val="2"/>
      </rPr>
      <t xml:space="preserve">Only applicable where mandate invests in an underlying fund which participates in income/revenue generating activity through the use of underlying fund assets where income/revenue is shared/paid to a third party </t>
    </r>
    <r>
      <rPr>
        <b/>
        <sz val="10"/>
        <color indexed="10"/>
        <rFont val="Arial"/>
        <family val="2"/>
      </rPr>
      <t>(e.g.</t>
    </r>
    <r>
      <rPr>
        <b/>
        <sz val="10"/>
        <color indexed="10"/>
        <rFont val="Arial"/>
        <family val="2"/>
      </rPr>
      <t xml:space="preserve"> securities lending program</t>
    </r>
    <r>
      <rPr>
        <b/>
        <sz val="10"/>
        <color indexed="10"/>
        <rFont val="Arial"/>
        <family val="2"/>
      </rPr>
      <t xml:space="preserve">). </t>
    </r>
    <r>
      <rPr>
        <sz val="10"/>
        <rFont val="Arial"/>
        <family val="2"/>
      </rPr>
      <t>Report portion of income/revenue paid to third party.</t>
    </r>
  </si>
  <si>
    <r>
      <rPr>
        <b/>
        <sz val="10"/>
        <color indexed="10"/>
        <rFont val="Arial"/>
        <family val="2"/>
      </rPr>
      <t>Only applicable where mandate or any underlying fund has established credit facilities.</t>
    </r>
    <r>
      <rPr>
        <sz val="10"/>
        <rFont val="Arial"/>
        <family val="2"/>
      </rPr>
      <t xml:space="preserve"> Such costs may include loan establishment fees, commitment fees, drawdown fees, settlement costs, discharge costs, legal costs and interest amounts paid.</t>
    </r>
  </si>
  <si>
    <r>
      <rPr>
        <b/>
        <sz val="10"/>
        <color indexed="10"/>
        <rFont val="Arial"/>
        <family val="2"/>
      </rPr>
      <t xml:space="preserve">Any other costs incurred by mandate or any underlying fund. </t>
    </r>
    <r>
      <rPr>
        <sz val="10"/>
        <rFont val="Arial"/>
        <family val="2"/>
      </rPr>
      <t>Please provide explanation of any such costs in your response to us.</t>
    </r>
  </si>
  <si>
    <t>TEMPLATE_HEADER</t>
  </si>
  <si>
    <t>RG97_IWG_POOLED_V1.0</t>
  </si>
  <si>
    <t>WhitePebble Investment Management</t>
  </si>
  <si>
    <t>ABC Australian Equity Fund</t>
  </si>
  <si>
    <t>Investment Structure</t>
  </si>
  <si>
    <t>Yes / No</t>
  </si>
  <si>
    <t>Actual/Estimate</t>
  </si>
  <si>
    <t>Direct Mandate</t>
  </si>
  <si>
    <t>CAD</t>
  </si>
  <si>
    <t>Limited Partnership</t>
  </si>
  <si>
    <t>DKK</t>
  </si>
  <si>
    <t>LLC</t>
  </si>
  <si>
    <t>EUR</t>
  </si>
  <si>
    <t>HKD</t>
  </si>
  <si>
    <t>JPY</t>
  </si>
  <si>
    <t>NZD</t>
  </si>
  <si>
    <t>NOK</t>
  </si>
  <si>
    <t>SGD</t>
  </si>
  <si>
    <t>SEK</t>
  </si>
  <si>
    <t>GBP</t>
  </si>
  <si>
    <t>% of total Investment Fund attributable to &lt;Investor&gt;</t>
  </si>
  <si>
    <t>= to be input by manager</t>
  </si>
  <si>
    <r>
      <rPr>
        <i/>
        <sz val="10"/>
        <rFont val="Arial"/>
        <family val="2"/>
      </rPr>
      <t>Comments for 1A. Direct Management Fees</t>
    </r>
    <r>
      <rPr>
        <i/>
        <sz val="10"/>
        <color rgb="FFFF0000"/>
        <rFont val="Arial"/>
        <family val="2"/>
      </rPr>
      <t xml:space="preserve">
Where mangement fees are tiered according to amount investment please provide additional details.</t>
    </r>
  </si>
  <si>
    <t>$ Amount Transacted by Client</t>
  </si>
  <si>
    <t>Spreads Incurred</t>
  </si>
  <si>
    <r>
      <rPr>
        <i/>
        <sz val="10"/>
        <rFont val="Arial"/>
        <family val="2"/>
      </rPr>
      <t xml:space="preserve">Comments for 2C. Implicit Transaction Costs
</t>
    </r>
    <r>
      <rPr>
        <b/>
        <i/>
        <sz val="10"/>
        <color rgb="FFFF0000"/>
        <rFont val="Arial"/>
        <family val="2"/>
      </rPr>
      <t>Please include details of whether implicit cost assessment includes an assessment of market impact.</t>
    </r>
  </si>
  <si>
    <t>Comments for 2D. OTC Derivative Costs including, FX currency hedging, and Interest Rate Swaps</t>
  </si>
  <si>
    <t>2D_OTC_COSTS_UNDL_MGMT</t>
  </si>
  <si>
    <t>2D_OTC_COSTS_DIRECT_MGMT</t>
  </si>
  <si>
    <t>2D_OTC_COSTS_UNDL_TRANS</t>
  </si>
  <si>
    <t>Comments for 2H.  Other Costs.</t>
  </si>
  <si>
    <t>Performance Fees / Carried Interest (Underlying Investments)</t>
  </si>
  <si>
    <t>Financial Year to Date</t>
  </si>
  <si>
    <t>Reporting Period</t>
  </si>
  <si>
    <t>Calendar Year to Date</t>
  </si>
  <si>
    <t>Rolling 12 months</t>
  </si>
  <si>
    <t>Total borrowing costs</t>
  </si>
  <si>
    <t>ISIN</t>
  </si>
  <si>
    <t>AU000000001</t>
  </si>
  <si>
    <t>SECTION_HEADER</t>
  </si>
  <si>
    <t>RG97 DATA COLLECTION FORM -  POOLED FUND TEMPLATE</t>
  </si>
  <si>
    <t>RG97 DATA COLLECTION FORM -  SEGREGATED MANDATE TEMPLATE</t>
  </si>
  <si>
    <t>RG97_IWG_MANDATE_V1.0</t>
  </si>
  <si>
    <t>Investment Mandate name</t>
  </si>
  <si>
    <t>Investor custody account / Investment Indentifier</t>
  </si>
  <si>
    <t>Does the mandate invest in underlying fund(s)?</t>
  </si>
  <si>
    <t>If the mandate does invest in underlying funds, have the fees and costs of any such underlying fund been included in the report?</t>
  </si>
  <si>
    <t>ABC Investors</t>
  </si>
  <si>
    <t>ABC Australian Shares mandate</t>
  </si>
  <si>
    <t>SUPER_AE01</t>
  </si>
  <si>
    <t>Mandate</t>
  </si>
  <si>
    <t>Q</t>
  </si>
  <si>
    <t>1E. Other Mandate Fees</t>
  </si>
  <si>
    <t>Mandate level other fees</t>
  </si>
  <si>
    <t>Net Other fees</t>
  </si>
  <si>
    <t>Mandate level Administrative / Operational Expenses</t>
  </si>
  <si>
    <t>Underlying Fund Administrative / Operational Expenses</t>
  </si>
  <si>
    <t>Direct Mandate Revenue Sharing Costs</t>
  </si>
  <si>
    <t>Underlying Fund level Revenue Sharing Costs</t>
  </si>
  <si>
    <t>Net Income/revenue sharing costs</t>
  </si>
  <si>
    <t>Comments for 2H. Please provide details of any such Other costs.</t>
  </si>
  <si>
    <t>Part 3 - Summary/ Categorisation</t>
  </si>
  <si>
    <t>Look-up tables</t>
  </si>
  <si>
    <t>Reporting Ccy</t>
  </si>
  <si>
    <t>1F_B-S_SPREAD_HEADER</t>
  </si>
  <si>
    <t xml:space="preserve">The fees paid for your management of the investment. Provide amounts including GST/ other taxes less any tax credits received (if applicable). In relation to placement agent fees, directors' fees, organisational expenses that exceed caps. NOTE: equalisation payments are to be reported at '2F. Other costs' below. </t>
  </si>
  <si>
    <r>
      <rPr>
        <b/>
        <sz val="10"/>
        <color indexed="10"/>
        <rFont val="Arial"/>
        <family val="2"/>
      </rPr>
      <t xml:space="preserve">Only applicable where mandate invests in an underlying fund which charges a management fee. </t>
    </r>
    <r>
      <rPr>
        <sz val="10"/>
        <rFont val="Arial"/>
        <family val="2"/>
      </rPr>
      <t>Where applicable include property management costs included in any underlying fund. Underlying fund management fees to be reported net of any rebate/offsets being implemented at the underlying fund level.</t>
    </r>
  </si>
  <si>
    <r>
      <t xml:space="preserve">Only applicable where the product/LP charges a performance fee/ carry. </t>
    </r>
    <r>
      <rPr>
        <sz val="10"/>
        <rFont val="Arial"/>
        <family val="2"/>
      </rPr>
      <t>Amounts to be reported gross of any rebates/ offsets/ clawbacks and to take into account any amounts accrued over the year.</t>
    </r>
  </si>
  <si>
    <t>Any other fees charged to the mandate (or underlying fund). Fees to be reported net of any rebates/ offsets. NOTE: administration and operational fees/costs (including expense recovery costs) are to be provided at Part 2A below.</t>
  </si>
  <si>
    <t>Category Total in Reporting Ccy</t>
  </si>
  <si>
    <t>Category Total in AUD</t>
  </si>
  <si>
    <t>Category Total (% of Avg. MV)</t>
  </si>
  <si>
    <t>= 12 month Reporting Period relative Date</t>
  </si>
  <si>
    <r>
      <t xml:space="preserve">The </t>
    </r>
    <r>
      <rPr>
        <b/>
        <sz val="10"/>
        <color indexed="10"/>
        <rFont val="Arial"/>
        <family val="2"/>
      </rPr>
      <t xml:space="preserve">Segregated Mandate Report </t>
    </r>
    <r>
      <rPr>
        <sz val="10"/>
        <rFont val="Arial"/>
        <family val="2"/>
      </rPr>
      <t>must be completed with total dollar values.</t>
    </r>
  </si>
  <si>
    <t>Each reporting tab has been specifically formated and structured to allow for the easy aggregation of data. As such no aspect of this document should be materially amendend.</t>
  </si>
  <si>
    <r>
      <t xml:space="preserve">Please complete the Report applicable to your product type, being either a 1. </t>
    </r>
    <r>
      <rPr>
        <b/>
        <sz val="10"/>
        <color indexed="62"/>
        <rFont val="Arial"/>
        <family val="2"/>
      </rPr>
      <t>Segregated Mandate</t>
    </r>
    <r>
      <rPr>
        <sz val="10"/>
        <rFont val="Arial"/>
        <family val="2"/>
      </rPr>
      <t xml:space="preserve">, 2. </t>
    </r>
    <r>
      <rPr>
        <b/>
        <sz val="10"/>
        <color indexed="62"/>
        <rFont val="Arial"/>
        <family val="2"/>
      </rPr>
      <t>Standard Pooled Fund</t>
    </r>
    <r>
      <rPr>
        <sz val="10"/>
        <rFont val="Arial"/>
        <family val="2"/>
      </rPr>
      <t xml:space="preserve"> or 3. </t>
    </r>
    <r>
      <rPr>
        <b/>
        <sz val="10"/>
        <color indexed="62"/>
        <rFont val="Arial"/>
        <family val="2"/>
      </rPr>
      <t>Alternative product</t>
    </r>
    <r>
      <rPr>
        <b/>
        <sz val="10"/>
        <color indexed="10"/>
        <rFont val="Arial"/>
        <family val="2"/>
      </rPr>
      <t xml:space="preserve"> </t>
    </r>
    <r>
      <rPr>
        <sz val="10"/>
        <rFont val="Arial"/>
        <family val="2"/>
      </rPr>
      <t>(eg property, infrastructure, private equity and alternatives funds).</t>
    </r>
  </si>
  <si>
    <t>If you manage more than one mandate/ investment for us, please provide information separately for each mandate/ investment. You can do this by making a copy of the relevant sheet (1, 2 or 3 per the above).</t>
  </si>
  <si>
    <r>
      <t>The</t>
    </r>
    <r>
      <rPr>
        <b/>
        <sz val="10"/>
        <color indexed="10"/>
        <rFont val="Arial"/>
        <family val="2"/>
      </rPr>
      <t xml:space="preserve"> 3. Detailed Alternative Form </t>
    </r>
    <r>
      <rPr>
        <sz val="10"/>
        <rFont val="Arial"/>
        <family val="2"/>
      </rPr>
      <t>should be completed where a product is exposed to predomiately alternative asset classes (e.g. property, infrastructure, private equity, etc) Reporting may be provided on a monthly or quarterly basis.</t>
    </r>
  </si>
  <si>
    <t>RG97 Requirements Summary</t>
  </si>
  <si>
    <r>
      <t xml:space="preserve">Cells highlighted in </t>
    </r>
    <r>
      <rPr>
        <b/>
        <sz val="10"/>
        <color indexed="63"/>
        <rFont val="Arial"/>
        <family val="2"/>
      </rPr>
      <t>GREY</t>
    </r>
    <r>
      <rPr>
        <sz val="10"/>
        <rFont val="Arial"/>
        <family val="2"/>
      </rPr>
      <t xml:space="preserve"> are either to be pre-populated/completed by us or include a pre-populated formula.</t>
    </r>
  </si>
  <si>
    <t>Row 1 and Column A of each RG97 Data Collection form is used for field definition purposes.  These field codes are consistent across the 3 forms to support aggregation of data across investments and time periods.</t>
  </si>
  <si>
    <t>RG97 Data Collection Form - Field Format Guide</t>
  </si>
  <si>
    <t>Row / Col.</t>
  </si>
  <si>
    <t>Field Code</t>
  </si>
  <si>
    <t>Field Name</t>
  </si>
  <si>
    <t>Permitted Values</t>
  </si>
  <si>
    <t>Sample Data</t>
  </si>
  <si>
    <t>R</t>
  </si>
  <si>
    <t>RG97 IWG Template Version</t>
  </si>
  <si>
    <t>RG97 IWG Template Version Type and Number</t>
  </si>
  <si>
    <t>Y</t>
  </si>
  <si>
    <t>Predefined Template Field / Row</t>
  </si>
  <si>
    <t>Data Collection Form Metadata Header</t>
  </si>
  <si>
    <t>Header for the MetaData section, which captures the key characteristics of the Investment being reported and the time period to which the data relates</t>
  </si>
  <si>
    <t>Name of Investment Manager responsible for the Investment being reported</t>
  </si>
  <si>
    <t>Text</t>
  </si>
  <si>
    <t>Investment / Product name (e.g. name of fund / mandate)</t>
  </si>
  <si>
    <t>Name of the investment / mandate being reported.</t>
  </si>
  <si>
    <t>Investment Code (ISIN, APIR, or other unique identifier if applicable)</t>
  </si>
  <si>
    <t>Unique investment identification code for the Investment</t>
  </si>
  <si>
    <t>N</t>
  </si>
  <si>
    <t>&lt;Investor&gt; custody account or Investment Identifier</t>
  </si>
  <si>
    <t>The Investor's Custodian account code, where the investment/mandate is booked (to be provided by the client if not known by the investment manager).</t>
  </si>
  <si>
    <t>The date that the information is reported up until (where Fin YTD is reported).</t>
  </si>
  <si>
    <t>Date</t>
  </si>
  <si>
    <t>The period end date for the form (usually Financial year end e.g. 30-Jun-2021)</t>
  </si>
  <si>
    <t>Investment structure (e.g. fund, unit trust, limited partnership, LLC)</t>
  </si>
  <si>
    <t>The form in which the investment is held (e.g. Direct Mandate, Managed Fund, Limited Partnership, Trust, etc.)</t>
  </si>
  <si>
    <t>Drop-down list</t>
  </si>
  <si>
    <t>Does the product invest in any underlying funds or investment vehicles?</t>
  </si>
  <si>
    <t>Are any "underlying" investment vehicles into which product invests?  RG97 regulations require look-through into costs of underlying or intermediate investment vehicles.</t>
  </si>
  <si>
    <t xml:space="preserve">Question to confirm whether or not information reported by the manager includes or excludes fees and costs associated with underlying investments (RG97 requirement) </t>
  </si>
  <si>
    <t>The currency in which the fees and costs have been reported (to enable conversation to base currency where required).</t>
  </si>
  <si>
    <t>ISO Currency Codes (e.g. AUD, USD, EUR, GBP, …)</t>
  </si>
  <si>
    <t>If provided, the exchange rate used to convert fees and costs to Reporting Currency.</t>
  </si>
  <si>
    <t>Numeric</t>
  </si>
  <si>
    <t>Yes/No question to make clear whether Australian Goods and Services Tax (GST) has been included in fees and cost information.</t>
  </si>
  <si>
    <t>Investor's percentage ownership in investment product (period average or report end date)</t>
  </si>
  <si>
    <t>If applicable</t>
  </si>
  <si>
    <t xml:space="preserve">Numeric - In </t>
  </si>
  <si>
    <t>The Investor's total funding commitment to the Investment (where relevant)</t>
  </si>
  <si>
    <t>Numeric - In reporting currency.</t>
  </si>
  <si>
    <t>The Investor's average investment amount over the reporting period in the Reporting Currency.</t>
  </si>
  <si>
    <t>Applicable for investment products that have a Buy spread applied to applications (Buy Price / NAV price)</t>
  </si>
  <si>
    <t>Applicable for investment products that have a Sell spread applied to redemptions (NAV Price - Sell Price) / NAV price))</t>
  </si>
  <si>
    <t>Details of any changes to product buy/sell spreads during period (if applicable)</t>
  </si>
  <si>
    <t>Date and Timestamp of when the RG97 Report was produced. To differentiate between reissues of the same RG97 report for the same investment/reporting period.</t>
  </si>
  <si>
    <t>Period Date</t>
  </si>
  <si>
    <t>Period end-date for each sub-period fees and costs information is disclosed.  The Template defaults to monthly sub-periods linked to the Report  12 months ended METADATA_RPT_PERIOD_END.</t>
  </si>
  <si>
    <t>Peiod Record</t>
  </si>
  <si>
    <t>M - Monthly
Q - Quarterly
A - Annual</t>
  </si>
  <si>
    <t>Section 1 Fees Header</t>
  </si>
  <si>
    <t>Management Base Fee Commentary</t>
  </si>
  <si>
    <t>3_SUM_SECTION</t>
  </si>
  <si>
    <t>numeric</t>
  </si>
  <si>
    <t>RG97 Category Check - Management Fees (Direct Manager)</t>
  </si>
  <si>
    <t>RG97 Category Check - Management Fees (Underlying Managers)</t>
  </si>
  <si>
    <t>RG97 Category Check - Performance Fees / Carried Interest (Direct Manager)</t>
  </si>
  <si>
    <t>RG97 Category Check - Performance Fees / Carried Interest (Underlying Managers)</t>
  </si>
  <si>
    <t>RG97 Category Check - Other Fees</t>
  </si>
  <si>
    <t>RG97 Category Check - Buy / Sell Spreads paid</t>
  </si>
  <si>
    <t>RG97 Category Check - Administrative / Operational Expenses</t>
  </si>
  <si>
    <t xml:space="preserve">RG97 Category Check - Transaction Costs - Explicit </t>
  </si>
  <si>
    <t>RG97 Category Check - Transaction Costs - Implicit</t>
  </si>
  <si>
    <t>RG97 Category Check - OTC Derivative Costs</t>
  </si>
  <si>
    <t>RG97 Category Check - Property Operating Costs</t>
  </si>
  <si>
    <t>RG97 Category Check - Income/Revenue Sharing Costs</t>
  </si>
  <si>
    <t>RG97 Category Check - Borrowing Costs</t>
  </si>
  <si>
    <t>RG97 Category Check - Other Costs</t>
  </si>
  <si>
    <t>RG97 Category Check - Total Reported Fees &amp; Costs</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</si>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</sst>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dd\-mmm\-yyyy"/>
    <numFmt numFmtId="165" formatCode="[$-C09]dd\-mmmm\-yyyy;@"/>
    <numFmt numFmtId="166" formatCode="0.0000"/>
    <numFmt numFmtId="167" formatCode="#,##0_ ;[Red]\-#,##0\ "/>
    <numFmt numFmtId="168" formatCode="&quot;Total FY&quot;yy&quot; (Local CCY)&quot;"/>
    <numFmt numFmtId="169" formatCode="_-* #,##0_-;\-* #,##0_-;_-* &quot;-&quot;??_-;_-@_-"/>
    <numFmt numFmtId="170" formatCode="_-* #,##0_-;[Red]* \(#,##0\)_-;_-* &quot;-&quot;??_-;_-@_-"/>
    <numFmt numFmtId="171" formatCode="0.0%"/>
    <numFmt numFmtId="172" formatCode="#,##0_ ;\-#,##0\ "/>
    <numFmt numFmtId="174" formatCode="&quot;$&quot;#,##0.00;[Red]&quot;$&quot;#,##0.00"/>
    <numFmt numFmtId="178" formatCode="&quot;$&quot;#,##0.00"/>
    <numFmt numFmtId="180" formatCode="_-&quot;$&quot;* #,##0_-;\-&quot;$&quot;* #,##0_-;_-&quot;$&quot;* &quot;-&quot;??_-;_-@_-"/>
    <numFmt numFmtId="181" formatCode="mmm\-yy\ &quot;Qtr&quot;"/>
    <numFmt numFmtId="182" formatCode="#,##0.00;[Red]#,##0.00"/>
  </numFmts>
  <fonts count="50" x14ac:knownFonts="1">
    <font>
      <sz val="11"/>
      <color theme="1"/>
      <name val="Calibri"/>
      <family val="2"/>
      <scheme val="minor"/>
    </font>
    <font>
      <sz val="10"/>
      <name val="Arial"/>
      <family val="2"/>
    </font>
    <font>
      <b/>
      <u/>
      <sz val="12"/>
      <name val="Arial"/>
      <family val="2"/>
    </font>
    <font>
      <u/>
      <sz val="10"/>
      <color theme="10"/>
      <name val="Arial"/>
    </font>
    <font>
      <b/>
      <sz val="10"/>
      <color theme="0"/>
      <name val="Arial"/>
      <family val="2"/>
    </font>
    <font>
      <sz val="10"/>
      <color theme="1"/>
      <name val="Arial"/>
      <family val="2"/>
    </font>
    <font>
      <b/>
      <sz val="10"/>
      <color theme="1"/>
      <name val="Arial"/>
      <family val="2"/>
    </font>
    <font>
      <i/>
      <sz val="9"/>
      <color theme="1"/>
      <name val="Arial"/>
      <family val="2"/>
    </font>
    <font>
      <sz val="9"/>
      <color theme="1"/>
      <name val="Arial"/>
      <family val="2"/>
    </font>
    <font>
      <i/>
      <sz val="9"/>
      <name val="Arial"/>
      <family val="2"/>
    </font>
    <font>
      <b/>
      <sz val="10"/>
      <name val="Arial"/>
      <family val="2"/>
    </font>
    <font>
      <b/>
      <i/>
      <sz val="9"/>
      <name val="Arial"/>
      <family val="2"/>
    </font>
    <font>
      <sz val="9"/>
      <name val="Arial"/>
      <family val="2"/>
    </font>
    <font>
      <i/>
      <sz val="9"/>
      <color indexed="8"/>
      <name val="Arial"/>
      <family val="2"/>
    </font>
    <font>
      <i/>
      <sz val="10"/>
      <color rgb="FFFF0000"/>
      <name val="Arial"/>
      <family val="2"/>
    </font>
    <font>
      <sz val="9"/>
      <color rgb="FFFF0000"/>
      <name val="Arial"/>
      <family val="2"/>
    </font>
    <font>
      <sz val="9"/>
      <color indexed="8"/>
      <name val="Arial"/>
      <family val="2"/>
    </font>
    <font>
      <i/>
      <sz val="9"/>
      <color indexed="10"/>
      <name val="Arial"/>
      <family val="2"/>
    </font>
    <font>
      <b/>
      <i/>
      <sz val="9"/>
      <color indexed="8"/>
      <name val="Arial"/>
      <family val="2"/>
    </font>
    <font>
      <i/>
      <sz val="10"/>
      <name val="Arial"/>
      <family val="2"/>
    </font>
    <font>
      <sz val="10"/>
      <name val="Arial"/>
    </font>
    <font>
      <b/>
      <sz val="11"/>
      <color rgb="FF0070C0"/>
      <name val="Arial"/>
      <family val="2"/>
    </font>
    <font>
      <b/>
      <sz val="10"/>
      <color rgb="FF0070C0"/>
      <name val="Arial"/>
      <family val="2"/>
    </font>
    <font>
      <sz val="10"/>
      <color rgb="FF0070C0"/>
      <name val="Arial"/>
      <family val="2"/>
    </font>
    <font>
      <b/>
      <sz val="12"/>
      <color indexed="9"/>
      <name val="Arial"/>
      <family val="2"/>
    </font>
    <font>
      <sz val="10"/>
      <color theme="1" tint="0.34998626667073579"/>
      <name val="Arial"/>
      <family val="2"/>
    </font>
    <font>
      <sz val="10"/>
      <color theme="0"/>
      <name val="Arial"/>
      <family val="2"/>
    </font>
    <font>
      <b/>
      <sz val="10"/>
      <color indexed="40"/>
      <name val="Arial"/>
      <family val="2"/>
    </font>
    <font>
      <b/>
      <sz val="10"/>
      <color indexed="9"/>
      <name val="Arial"/>
      <family val="2"/>
    </font>
    <font>
      <i/>
      <sz val="10"/>
      <color rgb="FF0070C0"/>
      <name val="Arial"/>
      <family val="2"/>
    </font>
    <font>
      <sz val="12"/>
      <name val="Arial"/>
      <family val="2"/>
    </font>
    <font>
      <b/>
      <sz val="12"/>
      <name val="Arial"/>
      <family val="2"/>
    </font>
    <font>
      <i/>
      <sz val="11"/>
      <name val="Arial"/>
      <family val="2"/>
    </font>
    <font>
      <b/>
      <sz val="10"/>
      <color rgb="FFFF0000"/>
      <name val="Arial"/>
      <family val="2"/>
    </font>
    <font>
      <b/>
      <sz val="10"/>
      <color indexed="10"/>
      <name val="Arial"/>
      <family val="2"/>
    </font>
    <font>
      <sz val="10"/>
      <color indexed="40"/>
      <name val="Arial"/>
      <family val="2"/>
    </font>
    <font>
      <sz val="10"/>
      <color rgb="FFFF0000"/>
      <name val="Arial"/>
      <family val="2"/>
    </font>
    <font>
      <u/>
      <sz val="10"/>
      <name val="Arial"/>
      <family val="2"/>
    </font>
    <font>
      <sz val="10"/>
      <color rgb="FF7030A0"/>
      <name val="Arial"/>
      <family val="2"/>
    </font>
    <font>
      <b/>
      <sz val="12"/>
      <color rgb="FFFF0000"/>
      <name val="Arial"/>
      <family val="2"/>
    </font>
    <font>
      <b/>
      <sz val="10"/>
      <color indexed="62"/>
      <name val="Arial"/>
      <family val="2"/>
    </font>
    <font>
      <b/>
      <sz val="10"/>
      <color indexed="63"/>
      <name val="Arial"/>
      <family val="2"/>
    </font>
    <font>
      <sz val="12"/>
      <color theme="0"/>
      <name val="Arial"/>
      <family val="2"/>
    </font>
    <font>
      <b/>
      <i/>
      <sz val="10"/>
      <color rgb="FFFF0000"/>
      <name val="Arial"/>
      <family val="2"/>
    </font>
    <font>
      <sz val="11"/>
      <color theme="1"/>
      <name val="Calibri"/>
      <family val="2"/>
      <scheme val="minor"/>
    </font>
    <font>
      <b/>
      <i/>
      <sz val="10"/>
      <name val="Arial"/>
      <family val="2"/>
    </font>
    <font>
      <sz val="8"/>
      <name val="Calibri"/>
      <family val="2"/>
      <scheme val="minor"/>
    </font>
    <font>
      <i/>
      <sz val="11"/>
      <color rgb="FFFF0000"/>
      <name val="Arial"/>
      <family val="2"/>
    </font>
    <font>
      <b/>
      <sz val="12"/>
      <color theme="1"/>
      <name val="Calibri"/>
      <family val="2"/>
      <scheme val="minor"/>
    </font>
    <font>
      <b/>
      <sz val="9"/>
      <name val="Arial"/>
      <family val="2"/>
    </font>
  </fonts>
  <fills count="18">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3" tint="0.79998168889431442"/>
        <bgColor indexed="64"/>
      </patternFill>
    </fill>
    <fill>
      <patternFill patternType="solid">
        <fgColor rgb="FFDCE6F1"/>
        <bgColor indexed="64"/>
      </patternFill>
    </fill>
    <fill>
      <patternFill patternType="solid">
        <fgColor indexed="43"/>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59999389629810485"/>
        <bgColor indexed="64"/>
      </patternFill>
    </fill>
  </fills>
  <borders count="42">
    <border>
      <left/>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4"/>
      </right>
      <top style="thin">
        <color theme="0"/>
      </top>
      <bottom style="thin">
        <color theme="0"/>
      </bottom>
      <diagonal/>
    </border>
    <border>
      <left style="thin">
        <color theme="4"/>
      </left>
      <right/>
      <top style="thin">
        <color theme="4"/>
      </top>
      <bottom/>
      <diagonal/>
    </border>
    <border>
      <left style="thin">
        <color theme="4"/>
      </left>
      <right/>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style="thin">
        <color theme="4" tint="-0.249977111117893"/>
      </left>
      <right/>
      <top/>
      <bottom/>
      <diagonal/>
    </border>
    <border>
      <left style="thin">
        <color theme="4"/>
      </left>
      <right style="thin">
        <color theme="4" tint="-0.249977111117893"/>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style="thin">
        <color theme="4" tint="-0.249977111117893"/>
      </bottom>
      <diagonal/>
    </border>
    <border>
      <left style="thin">
        <color theme="4"/>
      </left>
      <right style="thin">
        <color theme="4" tint="-0.249977111117893"/>
      </right>
      <top style="thin">
        <color theme="4"/>
      </top>
      <bottom style="thin">
        <color theme="4" tint="-0.249977111117893"/>
      </bottom>
      <diagonal/>
    </border>
    <border>
      <left style="thin">
        <color theme="4" tint="-0.249977111117893"/>
      </left>
      <right style="thin">
        <color theme="4"/>
      </right>
      <top style="thin">
        <color theme="4"/>
      </top>
      <bottom style="thin">
        <color theme="4"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3" fillId="0" borderId="0" applyNumberFormat="0" applyFill="0" applyBorder="0" applyAlignment="0" applyProtection="0"/>
    <xf numFmtId="0" fontId="1" fillId="0" borderId="0"/>
    <xf numFmtId="0" fontId="2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44" fillId="0" borderId="0" applyFont="0" applyFill="0" applyBorder="0" applyAlignment="0" applyProtection="0"/>
    <xf numFmtId="0" fontId="44" fillId="0" borderId="0"/>
  </cellStyleXfs>
  <cellXfs count="397">
    <xf numFmtId="0" fontId="0" fillId="0" borderId="0" xfId="0"/>
    <xf numFmtId="0" fontId="2" fillId="2" borderId="0" xfId="2" applyFont="1" applyFill="1"/>
    <xf numFmtId="0" fontId="1" fillId="2" borderId="0" xfId="2" applyFill="1" applyAlignment="1">
      <alignment horizontal="left"/>
    </xf>
    <xf numFmtId="0" fontId="1" fillId="2" borderId="0" xfId="2" applyFill="1"/>
    <xf numFmtId="0" fontId="3" fillId="2" borderId="0" xfId="1" applyFill="1"/>
    <xf numFmtId="0" fontId="3" fillId="2" borderId="0" xfId="1" applyFill="1" applyAlignment="1">
      <alignment horizontal="left"/>
    </xf>
    <xf numFmtId="0" fontId="1" fillId="2" borderId="0" xfId="2" applyFill="1" applyAlignment="1">
      <alignment vertical="center"/>
    </xf>
    <xf numFmtId="0" fontId="4" fillId="3" borderId="4" xfId="2"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3" borderId="5" xfId="2" applyFont="1" applyFill="1" applyBorder="1" applyAlignment="1">
      <alignment horizontal="left"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5" fillId="0" borderId="10" xfId="2" applyFont="1" applyBorder="1" applyAlignment="1">
      <alignment horizontal="left" vertical="center" wrapText="1"/>
    </xf>
    <xf numFmtId="0" fontId="6" fillId="0" borderId="10" xfId="2" applyFont="1" applyBorder="1" applyAlignment="1">
      <alignment horizontal="left" vertical="center" wrapText="1"/>
    </xf>
    <xf numFmtId="0" fontId="7" fillId="0" borderId="10" xfId="2" applyFont="1" applyBorder="1" applyAlignment="1">
      <alignment horizontal="left" vertical="center" wrapText="1"/>
    </xf>
    <xf numFmtId="0" fontId="8" fillId="4" borderId="10" xfId="2" applyFont="1" applyFill="1" applyBorder="1" applyAlignment="1">
      <alignment horizontal="center" vertical="center" wrapText="1"/>
    </xf>
    <xf numFmtId="0" fontId="1" fillId="2" borderId="11" xfId="2" applyFill="1" applyBorder="1" applyAlignment="1">
      <alignment horizontal="center" vertical="center"/>
    </xf>
    <xf numFmtId="0" fontId="1" fillId="2" borderId="0" xfId="2" applyFill="1" applyAlignment="1">
      <alignment horizontal="center" vertical="center"/>
    </xf>
    <xf numFmtId="0" fontId="9" fillId="2" borderId="10" xfId="2" applyFont="1" applyFill="1" applyBorder="1" applyAlignment="1">
      <alignment horizontal="left" vertical="center" wrapText="1"/>
    </xf>
    <xf numFmtId="0" fontId="8" fillId="4" borderId="12" xfId="2" applyFont="1" applyFill="1" applyBorder="1" applyAlignment="1">
      <alignment horizontal="center" vertical="center" wrapText="1"/>
    </xf>
    <xf numFmtId="0" fontId="10" fillId="0" borderId="10" xfId="2" applyFont="1" applyBorder="1" applyAlignment="1">
      <alignment horizontal="left" vertical="center" wrapText="1"/>
    </xf>
    <xf numFmtId="0" fontId="9" fillId="0" borderId="10" xfId="2" applyFont="1" applyBorder="1" applyAlignment="1">
      <alignment horizontal="left" vertical="center" wrapText="1"/>
    </xf>
    <xf numFmtId="0" fontId="12" fillId="4" borderId="10" xfId="2" applyFont="1" applyFill="1" applyBorder="1" applyAlignment="1">
      <alignment horizontal="center" vertical="center" wrapText="1"/>
    </xf>
    <xf numFmtId="0" fontId="12" fillId="4" borderId="12"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7" fillId="0" borderId="10" xfId="2" applyFont="1" applyBorder="1" applyAlignment="1">
      <alignment vertical="center" wrapText="1"/>
    </xf>
    <xf numFmtId="0" fontId="5" fillId="0" borderId="13" xfId="2" applyFont="1" applyBorder="1" applyAlignment="1">
      <alignment horizontal="left" vertical="center" wrapText="1"/>
    </xf>
    <xf numFmtId="0" fontId="6" fillId="0" borderId="13" xfId="2" applyFont="1" applyBorder="1" applyAlignment="1">
      <alignment horizontal="left" vertical="center" wrapText="1"/>
    </xf>
    <xf numFmtId="0" fontId="9" fillId="0" borderId="13" xfId="2" applyFont="1" applyBorder="1" applyAlignment="1">
      <alignment horizontal="left" vertical="center" wrapText="1"/>
    </xf>
    <xf numFmtId="0" fontId="12" fillId="4" borderId="13" xfId="2" applyFont="1" applyFill="1" applyBorder="1" applyAlignment="1">
      <alignment horizontal="center" vertical="center" wrapText="1"/>
    </xf>
    <xf numFmtId="0" fontId="1" fillId="2" borderId="14" xfId="2" applyFill="1" applyBorder="1" applyAlignment="1">
      <alignment horizontal="center" vertical="center"/>
    </xf>
    <xf numFmtId="0" fontId="5" fillId="2" borderId="0" xfId="2" applyFont="1" applyFill="1" applyAlignment="1">
      <alignment horizontal="left" vertical="center" wrapText="1"/>
    </xf>
    <xf numFmtId="0" fontId="6" fillId="2" borderId="0" xfId="2" applyFont="1" applyFill="1" applyAlignment="1">
      <alignment horizontal="left" vertical="center" wrapText="1"/>
    </xf>
    <xf numFmtId="0" fontId="14" fillId="2" borderId="0" xfId="2" applyFont="1" applyFill="1" applyAlignment="1">
      <alignment horizontal="left" vertical="center" wrapText="1"/>
    </xf>
    <xf numFmtId="0" fontId="8" fillId="2" borderId="0" xfId="2" applyFont="1" applyFill="1" applyAlignment="1">
      <alignment horizontal="center" vertical="center" wrapText="1"/>
    </xf>
    <xf numFmtId="0" fontId="15" fillId="2" borderId="0" xfId="2" applyFont="1" applyFill="1" applyAlignment="1">
      <alignment horizontal="center" vertical="center" wrapText="1"/>
    </xf>
    <xf numFmtId="0" fontId="5" fillId="0" borderId="12" xfId="2" applyFont="1" applyBorder="1" applyAlignment="1">
      <alignment horizontal="left" vertical="center" wrapText="1"/>
    </xf>
    <xf numFmtId="0" fontId="8" fillId="4" borderId="15" xfId="2" applyFont="1" applyFill="1" applyBorder="1" applyAlignment="1">
      <alignment horizontal="center" vertical="center" wrapText="1"/>
    </xf>
    <xf numFmtId="0" fontId="5" fillId="0" borderId="16" xfId="2" applyFont="1" applyBorder="1" applyAlignment="1">
      <alignment horizontal="left" vertical="center" wrapText="1"/>
    </xf>
    <xf numFmtId="0" fontId="10" fillId="0" borderId="13" xfId="2" applyFont="1" applyBorder="1" applyAlignment="1">
      <alignment horizontal="left" vertical="center" wrapText="1"/>
    </xf>
    <xf numFmtId="0" fontId="7" fillId="2" borderId="13" xfId="2" applyFont="1" applyFill="1" applyBorder="1" applyAlignment="1">
      <alignment horizontal="left" vertical="center" wrapText="1"/>
    </xf>
    <xf numFmtId="0" fontId="8" fillId="4" borderId="16" xfId="2" applyFont="1" applyFill="1" applyBorder="1" applyAlignment="1">
      <alignment horizontal="center" vertical="center" wrapText="1"/>
    </xf>
    <xf numFmtId="0" fontId="7" fillId="2" borderId="10" xfId="2" applyFont="1" applyFill="1" applyBorder="1" applyAlignment="1">
      <alignment horizontal="left" vertical="center" wrapText="1"/>
    </xf>
    <xf numFmtId="0" fontId="12" fillId="4" borderId="15" xfId="2" applyFont="1" applyFill="1" applyBorder="1" applyAlignment="1">
      <alignment horizontal="center" vertical="center" wrapText="1"/>
    </xf>
    <xf numFmtId="0" fontId="8" fillId="5" borderId="10" xfId="2" applyFont="1" applyFill="1" applyBorder="1" applyAlignment="1">
      <alignment horizontal="center" vertical="center" wrapText="1"/>
    </xf>
    <xf numFmtId="0" fontId="8" fillId="5" borderId="12" xfId="2" applyFont="1" applyFill="1" applyBorder="1" applyAlignment="1">
      <alignment horizontal="center" vertical="center" wrapText="1"/>
    </xf>
    <xf numFmtId="0" fontId="6" fillId="0" borderId="17" xfId="2" applyFont="1" applyBorder="1" applyAlignment="1">
      <alignment horizontal="left" vertical="center" wrapText="1"/>
    </xf>
    <xf numFmtId="0" fontId="9" fillId="0" borderId="16" xfId="2" applyFont="1" applyBorder="1" applyAlignment="1">
      <alignment horizontal="left" vertical="center" wrapText="1"/>
    </xf>
    <xf numFmtId="0" fontId="8" fillId="5" borderId="18" xfId="2" applyFont="1" applyFill="1" applyBorder="1" applyAlignment="1">
      <alignment horizontal="center" vertical="center" wrapText="1"/>
    </xf>
    <xf numFmtId="0" fontId="8" fillId="5" borderId="19" xfId="2" applyFont="1" applyFill="1" applyBorder="1" applyAlignment="1">
      <alignment horizontal="center" vertical="center" wrapText="1"/>
    </xf>
    <xf numFmtId="0" fontId="8" fillId="5" borderId="17" xfId="2" applyFont="1" applyFill="1" applyBorder="1" applyAlignment="1">
      <alignment horizontal="center" vertical="center" wrapText="1"/>
    </xf>
    <xf numFmtId="0" fontId="19" fillId="2" borderId="0" xfId="2" applyFont="1" applyFill="1"/>
    <xf numFmtId="0" fontId="4" fillId="6" borderId="20" xfId="2" applyFont="1" applyFill="1" applyBorder="1" applyAlignment="1">
      <alignment horizontal="left" vertical="center" wrapText="1"/>
    </xf>
    <xf numFmtId="0" fontId="10" fillId="2" borderId="20" xfId="2" applyFont="1" applyFill="1" applyBorder="1"/>
    <xf numFmtId="0" fontId="1" fillId="2" borderId="20" xfId="2" applyFill="1" applyBorder="1"/>
    <xf numFmtId="0" fontId="10" fillId="2" borderId="21" xfId="2" applyFont="1" applyFill="1" applyBorder="1"/>
    <xf numFmtId="0" fontId="1" fillId="2" borderId="21" xfId="2" applyFill="1" applyBorder="1"/>
    <xf numFmtId="0" fontId="10" fillId="2" borderId="22" xfId="2" applyFont="1" applyFill="1" applyBorder="1"/>
    <xf numFmtId="0" fontId="1" fillId="2" borderId="22" xfId="2" applyFill="1" applyBorder="1"/>
    <xf numFmtId="0" fontId="1" fillId="2" borderId="23" xfId="2" applyFill="1" applyBorder="1"/>
    <xf numFmtId="0" fontId="23" fillId="7" borderId="24" xfId="3" applyFont="1" applyFill="1" applyBorder="1" applyAlignment="1">
      <alignment horizontal="center"/>
    </xf>
    <xf numFmtId="0" fontId="20" fillId="8" borderId="0" xfId="3" applyFill="1"/>
    <xf numFmtId="0" fontId="1" fillId="2" borderId="0" xfId="3" quotePrefix="1" applyFont="1" applyFill="1"/>
    <xf numFmtId="0" fontId="20" fillId="2" borderId="0" xfId="3" applyFill="1"/>
    <xf numFmtId="0" fontId="20" fillId="7" borderId="0" xfId="3" applyFill="1"/>
    <xf numFmtId="0" fontId="1" fillId="2" borderId="0" xfId="3" quotePrefix="1" applyFont="1" applyFill="1" applyProtection="1">
      <protection locked="0"/>
    </xf>
    <xf numFmtId="0" fontId="23" fillId="7" borderId="25" xfId="3" applyFont="1" applyFill="1" applyBorder="1" applyAlignment="1">
      <alignment horizontal="center"/>
    </xf>
    <xf numFmtId="0" fontId="24" fillId="9" borderId="26" xfId="3" applyFont="1" applyFill="1" applyBorder="1"/>
    <xf numFmtId="0" fontId="24" fillId="9" borderId="27" xfId="3" applyFont="1" applyFill="1" applyBorder="1"/>
    <xf numFmtId="0" fontId="24" fillId="9" borderId="28" xfId="3" applyFont="1" applyFill="1" applyBorder="1"/>
    <xf numFmtId="0" fontId="4" fillId="6" borderId="20" xfId="3" applyFont="1" applyFill="1" applyBorder="1" applyAlignment="1">
      <alignment horizontal="left" vertical="center" wrapText="1"/>
    </xf>
    <xf numFmtId="0" fontId="19" fillId="8" borderId="26" xfId="3" applyFont="1" applyFill="1" applyBorder="1" applyAlignment="1" applyProtection="1">
      <alignment vertical="center"/>
      <protection locked="0"/>
    </xf>
    <xf numFmtId="0" fontId="19" fillId="8" borderId="27" xfId="3" applyFont="1" applyFill="1" applyBorder="1" applyAlignment="1" applyProtection="1">
      <alignment vertical="center"/>
      <protection locked="0"/>
    </xf>
    <xf numFmtId="0" fontId="19" fillId="8" borderId="28" xfId="3" applyFont="1" applyFill="1" applyBorder="1" applyAlignment="1" applyProtection="1">
      <alignment vertical="center"/>
      <protection locked="0"/>
    </xf>
    <xf numFmtId="0" fontId="19" fillId="7" borderId="26" xfId="3" applyFont="1" applyFill="1" applyBorder="1" applyAlignment="1" applyProtection="1">
      <alignment vertical="center"/>
      <protection locked="0"/>
    </xf>
    <xf numFmtId="0" fontId="19" fillId="7" borderId="27" xfId="3" applyFont="1" applyFill="1" applyBorder="1" applyAlignment="1" applyProtection="1">
      <alignment vertical="center"/>
      <protection locked="0"/>
    </xf>
    <xf numFmtId="0" fontId="19" fillId="7" borderId="28" xfId="3" applyFont="1" applyFill="1" applyBorder="1" applyAlignment="1" applyProtection="1">
      <alignment vertical="center"/>
      <protection locked="0"/>
    </xf>
    <xf numFmtId="165" fontId="19" fillId="8" borderId="27" xfId="3" applyNumberFormat="1" applyFont="1" applyFill="1" applyBorder="1" applyAlignment="1" applyProtection="1">
      <alignment vertical="center"/>
      <protection locked="0"/>
    </xf>
    <xf numFmtId="165" fontId="19" fillId="8" borderId="28" xfId="3" applyNumberFormat="1" applyFont="1" applyFill="1" applyBorder="1" applyAlignment="1" applyProtection="1">
      <alignment vertical="center"/>
      <protection locked="0"/>
    </xf>
    <xf numFmtId="0" fontId="19" fillId="8" borderId="26" xfId="3" applyFont="1" applyFill="1" applyBorder="1" applyAlignment="1" applyProtection="1">
      <alignment horizontal="center" vertical="center"/>
      <protection locked="0"/>
    </xf>
    <xf numFmtId="166" fontId="19" fillId="8" borderId="26" xfId="3" applyNumberFormat="1" applyFont="1" applyFill="1" applyBorder="1" applyAlignment="1">
      <alignment horizontal="center" vertical="center"/>
    </xf>
    <xf numFmtId="10" fontId="19" fillId="8" borderId="26" xfId="4" applyNumberFormat="1" applyFont="1" applyFill="1" applyBorder="1" applyAlignment="1" applyProtection="1">
      <alignment horizontal="center" vertical="center"/>
      <protection locked="0"/>
    </xf>
    <xf numFmtId="10" fontId="19" fillId="8" borderId="27" xfId="4" applyNumberFormat="1" applyFont="1" applyFill="1" applyBorder="1" applyAlignment="1" applyProtection="1">
      <alignment vertical="center"/>
      <protection locked="0"/>
    </xf>
    <xf numFmtId="10" fontId="19" fillId="8" borderId="28" xfId="4" applyNumberFormat="1" applyFont="1" applyFill="1" applyBorder="1" applyAlignment="1" applyProtection="1">
      <alignment vertical="center"/>
      <protection locked="0"/>
    </xf>
    <xf numFmtId="167" fontId="19" fillId="8" borderId="26" xfId="5" applyNumberFormat="1" applyFont="1" applyFill="1" applyBorder="1" applyAlignment="1" applyProtection="1">
      <alignment horizontal="center" vertical="center"/>
      <protection locked="0"/>
    </xf>
    <xf numFmtId="167" fontId="19" fillId="8" borderId="27" xfId="5" applyNumberFormat="1" applyFont="1" applyFill="1" applyBorder="1" applyAlignment="1" applyProtection="1">
      <alignment vertical="center"/>
      <protection locked="0"/>
    </xf>
    <xf numFmtId="167" fontId="19" fillId="8" borderId="28" xfId="5" applyNumberFormat="1" applyFont="1" applyFill="1" applyBorder="1" applyAlignment="1" applyProtection="1">
      <alignment vertical="center"/>
      <protection locked="0"/>
    </xf>
    <xf numFmtId="22" fontId="29" fillId="8" borderId="27" xfId="3" applyNumberFormat="1" applyFont="1" applyFill="1" applyBorder="1" applyAlignment="1" applyProtection="1">
      <alignment vertical="center"/>
      <protection locked="0"/>
    </xf>
    <xf numFmtId="22" fontId="29" fillId="8" borderId="28" xfId="3" applyNumberFormat="1" applyFont="1" applyFill="1" applyBorder="1" applyAlignment="1" applyProtection="1">
      <alignment vertical="center"/>
      <protection locked="0"/>
    </xf>
    <xf numFmtId="0" fontId="22" fillId="8" borderId="20" xfId="3" applyFont="1" applyFill="1" applyBorder="1" applyAlignment="1">
      <alignment horizontal="center"/>
    </xf>
    <xf numFmtId="0" fontId="31" fillId="11" borderId="20" xfId="3" applyFont="1" applyFill="1" applyBorder="1" applyAlignment="1">
      <alignment horizontal="left" vertical="center" wrapText="1"/>
    </xf>
    <xf numFmtId="0" fontId="1" fillId="0" borderId="20" xfId="3" applyFont="1" applyBorder="1" applyAlignment="1">
      <alignment horizontal="left" vertical="center" wrapText="1"/>
    </xf>
    <xf numFmtId="169" fontId="19" fillId="12" borderId="23" xfId="6" applyNumberFormat="1" applyFont="1" applyFill="1" applyBorder="1" applyAlignment="1" applyProtection="1">
      <alignment horizontal="right"/>
      <protection locked="0"/>
    </xf>
    <xf numFmtId="0" fontId="1" fillId="0" borderId="0" xfId="3" applyFont="1" applyAlignment="1">
      <alignment horizontal="right"/>
    </xf>
    <xf numFmtId="167" fontId="1" fillId="8" borderId="20" xfId="5" applyNumberFormat="1" applyFont="1" applyFill="1" applyBorder="1" applyAlignment="1" applyProtection="1">
      <alignment horizontal="right" vertical="center"/>
      <protection locked="0"/>
    </xf>
    <xf numFmtId="167" fontId="1" fillId="7" borderId="20" xfId="5" applyNumberFormat="1" applyFont="1" applyFill="1" applyBorder="1" applyAlignment="1">
      <alignment horizontal="right" vertical="center"/>
    </xf>
    <xf numFmtId="10" fontId="1" fillId="7" borderId="26" xfId="4" applyNumberFormat="1" applyFont="1" applyFill="1" applyBorder="1" applyAlignment="1">
      <alignment horizontal="right" vertical="center"/>
    </xf>
    <xf numFmtId="0" fontId="10" fillId="0" borderId="20" xfId="3" applyFont="1" applyBorder="1" applyAlignment="1">
      <alignment horizontal="left" vertical="center" wrapText="1"/>
    </xf>
    <xf numFmtId="167" fontId="10" fillId="7" borderId="20" xfId="5" applyNumberFormat="1" applyFont="1" applyFill="1" applyBorder="1" applyAlignment="1">
      <alignment horizontal="right" vertical="center"/>
    </xf>
    <xf numFmtId="10" fontId="10" fillId="7" borderId="26" xfId="4" applyNumberFormat="1" applyFont="1" applyFill="1" applyBorder="1" applyAlignment="1">
      <alignment horizontal="right" vertical="center"/>
    </xf>
    <xf numFmtId="0" fontId="1" fillId="0" borderId="20" xfId="3" applyFont="1" applyBorder="1" applyAlignment="1">
      <alignment wrapText="1"/>
    </xf>
    <xf numFmtId="0" fontId="10" fillId="0" borderId="20" xfId="3" applyFont="1" applyBorder="1" applyAlignment="1">
      <alignment wrapText="1"/>
    </xf>
    <xf numFmtId="167" fontId="10" fillId="8" borderId="20" xfId="5" applyNumberFormat="1" applyFont="1" applyFill="1" applyBorder="1" applyAlignment="1" applyProtection="1">
      <alignment horizontal="right" vertical="center"/>
      <protection locked="0"/>
    </xf>
    <xf numFmtId="10" fontId="10" fillId="7" borderId="20" xfId="4" applyNumberFormat="1" applyFont="1" applyFill="1" applyBorder="1" applyAlignment="1">
      <alignment horizontal="right" vertical="center"/>
    </xf>
    <xf numFmtId="167" fontId="1" fillId="8" borderId="20" xfId="5" applyNumberFormat="1" applyFill="1" applyBorder="1" applyAlignment="1" applyProtection="1">
      <alignment horizontal="right" vertical="center"/>
      <protection locked="0"/>
    </xf>
    <xf numFmtId="167" fontId="1" fillId="7" borderId="20" xfId="5" applyNumberFormat="1" applyFill="1" applyBorder="1" applyAlignment="1">
      <alignment horizontal="right" vertical="center"/>
    </xf>
    <xf numFmtId="10" fontId="1" fillId="7" borderId="20" xfId="4" applyNumberFormat="1" applyFill="1" applyBorder="1" applyAlignment="1">
      <alignment horizontal="right" vertical="center"/>
    </xf>
    <xf numFmtId="10" fontId="1" fillId="7" borderId="20" xfId="4" applyNumberFormat="1" applyFont="1" applyFill="1" applyBorder="1" applyAlignment="1">
      <alignment horizontal="right" vertical="center"/>
    </xf>
    <xf numFmtId="0" fontId="1" fillId="2" borderId="0" xfId="3" applyFont="1" applyFill="1" applyAlignment="1">
      <alignment horizontal="right" wrapText="1"/>
    </xf>
    <xf numFmtId="169" fontId="20" fillId="2" borderId="0" xfId="3" applyNumberFormat="1" applyFill="1" applyAlignment="1">
      <alignment horizontal="center"/>
    </xf>
    <xf numFmtId="170" fontId="1" fillId="2" borderId="0" xfId="5" applyNumberFormat="1" applyFont="1" applyFill="1" applyBorder="1"/>
    <xf numFmtId="0" fontId="36" fillId="0" borderId="20" xfId="3" applyFont="1" applyBorder="1" applyAlignment="1">
      <alignment wrapText="1"/>
    </xf>
    <xf numFmtId="167" fontId="10" fillId="7" borderId="20" xfId="5" applyNumberFormat="1" applyFont="1" applyFill="1" applyBorder="1" applyAlignment="1" applyProtection="1">
      <alignment horizontal="right" vertical="center"/>
      <protection locked="0"/>
    </xf>
    <xf numFmtId="0" fontId="1" fillId="0" borderId="20" xfId="3" applyFont="1" applyBorder="1" applyAlignment="1">
      <alignment horizontal="left" wrapText="1"/>
    </xf>
    <xf numFmtId="0" fontId="10" fillId="0" borderId="20" xfId="3" applyFont="1" applyBorder="1" applyAlignment="1">
      <alignment horizontal="left" wrapText="1"/>
    </xf>
    <xf numFmtId="0" fontId="4" fillId="6" borderId="21" xfId="3" applyFont="1" applyFill="1" applyBorder="1" applyAlignment="1">
      <alignment horizontal="left" vertical="center" wrapText="1"/>
    </xf>
    <xf numFmtId="171" fontId="1" fillId="8" borderId="20" xfId="4" applyNumberFormat="1" applyFont="1" applyFill="1" applyBorder="1" applyAlignment="1" applyProtection="1">
      <alignment horizontal="right" vertical="center"/>
      <protection locked="0"/>
    </xf>
    <xf numFmtId="167" fontId="1" fillId="7" borderId="20" xfId="5" applyNumberFormat="1" applyFont="1" applyFill="1" applyBorder="1" applyAlignment="1" applyProtection="1">
      <alignment horizontal="right" vertical="center"/>
      <protection locked="0"/>
    </xf>
    <xf numFmtId="167" fontId="1" fillId="7" borderId="20" xfId="5" applyNumberFormat="1" applyFont="1" applyFill="1" applyBorder="1" applyAlignment="1">
      <alignment horizontal="center" vertical="center"/>
    </xf>
    <xf numFmtId="10" fontId="1" fillId="7" borderId="20" xfId="4" applyNumberFormat="1" applyFont="1" applyFill="1" applyBorder="1" applyAlignment="1">
      <alignment horizontal="center" vertical="center"/>
    </xf>
    <xf numFmtId="167" fontId="10" fillId="7" borderId="20" xfId="5" applyNumberFormat="1" applyFont="1" applyFill="1" applyBorder="1" applyAlignment="1">
      <alignment horizontal="center" vertical="center"/>
    </xf>
    <xf numFmtId="10" fontId="10" fillId="7" borderId="20" xfId="4" applyNumberFormat="1" applyFont="1" applyFill="1" applyBorder="1" applyAlignment="1">
      <alignment horizontal="center" vertical="center"/>
    </xf>
    <xf numFmtId="10" fontId="1" fillId="7" borderId="26" xfId="4" applyNumberFormat="1" applyFont="1" applyFill="1" applyBorder="1" applyAlignment="1">
      <alignment horizontal="center" vertical="center"/>
    </xf>
    <xf numFmtId="10" fontId="10" fillId="7" borderId="26" xfId="4" applyNumberFormat="1" applyFont="1" applyFill="1" applyBorder="1" applyAlignment="1">
      <alignment horizontal="center" vertical="center"/>
    </xf>
    <xf numFmtId="0" fontId="10" fillId="13" borderId="20" xfId="3" applyFont="1" applyFill="1" applyBorder="1" applyAlignment="1">
      <alignment horizontal="left" vertical="center" wrapText="1"/>
    </xf>
    <xf numFmtId="0" fontId="20" fillId="2" borderId="0" xfId="3" applyFill="1" applyProtection="1">
      <protection locked="0"/>
    </xf>
    <xf numFmtId="172" fontId="1" fillId="7" borderId="20" xfId="7" applyNumberFormat="1" applyFont="1" applyFill="1" applyBorder="1" applyAlignment="1">
      <alignment horizontal="right" vertical="center"/>
    </xf>
    <xf numFmtId="172" fontId="10" fillId="7" borderId="20" xfId="7" applyNumberFormat="1" applyFont="1" applyFill="1" applyBorder="1" applyAlignment="1">
      <alignment horizontal="right" vertical="center"/>
    </xf>
    <xf numFmtId="0" fontId="20" fillId="14" borderId="0" xfId="3" applyFill="1" applyProtection="1">
      <protection locked="0"/>
    </xf>
    <xf numFmtId="0" fontId="20" fillId="14" borderId="0" xfId="3" applyFill="1" applyAlignment="1" applyProtection="1">
      <alignment wrapText="1"/>
      <protection locked="0"/>
    </xf>
    <xf numFmtId="0" fontId="20" fillId="14" borderId="0" xfId="3" applyFill="1" applyAlignment="1" applyProtection="1">
      <alignment horizontal="center"/>
      <protection locked="0"/>
    </xf>
    <xf numFmtId="0" fontId="20" fillId="14" borderId="0" xfId="3" applyFill="1"/>
    <xf numFmtId="0" fontId="1" fillId="14" borderId="0" xfId="3" applyFont="1" applyFill="1"/>
    <xf numFmtId="0" fontId="10" fillId="14" borderId="0" xfId="3" applyFont="1" applyFill="1"/>
    <xf numFmtId="0" fontId="20" fillId="14" borderId="0" xfId="3" applyFill="1" applyAlignment="1">
      <alignment vertical="center"/>
    </xf>
    <xf numFmtId="0" fontId="1" fillId="2" borderId="0" xfId="3" applyFont="1" applyFill="1" applyProtection="1">
      <protection locked="0"/>
    </xf>
    <xf numFmtId="0" fontId="23" fillId="2" borderId="0" xfId="3" applyFont="1" applyFill="1"/>
    <xf numFmtId="0" fontId="1" fillId="2" borderId="0" xfId="3" applyFont="1" applyFill="1" applyAlignment="1">
      <alignment vertical="center" wrapText="1"/>
    </xf>
    <xf numFmtId="0" fontId="1" fillId="2" borderId="0" xfId="3" applyFont="1" applyFill="1" applyAlignment="1" applyProtection="1">
      <alignment horizontal="center"/>
      <protection locked="0"/>
    </xf>
    <xf numFmtId="0" fontId="25" fillId="2" borderId="0" xfId="3" applyFont="1" applyFill="1" applyAlignment="1" applyProtection="1">
      <alignment horizontal="center"/>
      <protection locked="0"/>
    </xf>
    <xf numFmtId="0" fontId="20" fillId="2" borderId="0" xfId="3" applyFill="1" applyAlignment="1" applyProtection="1">
      <alignment horizontal="center"/>
      <protection locked="0"/>
    </xf>
    <xf numFmtId="0" fontId="20" fillId="2" borderId="0" xfId="3" applyFill="1" applyAlignment="1">
      <alignment horizontal="center"/>
    </xf>
    <xf numFmtId="0" fontId="2" fillId="2" borderId="0" xfId="3" applyFont="1" applyFill="1" applyAlignment="1">
      <alignment wrapText="1"/>
    </xf>
    <xf numFmtId="0" fontId="1" fillId="2" borderId="0" xfId="3" applyFont="1" applyFill="1" applyAlignment="1">
      <alignment wrapText="1"/>
    </xf>
    <xf numFmtId="0" fontId="1" fillId="2" borderId="0" xfId="3" applyFont="1" applyFill="1" applyAlignment="1">
      <alignment horizontal="right" vertical="center" wrapText="1"/>
    </xf>
    <xf numFmtId="0" fontId="1" fillId="2" borderId="0" xfId="3" applyFont="1" applyFill="1" applyAlignment="1">
      <alignment horizontal="right"/>
    </xf>
    <xf numFmtId="170" fontId="1" fillId="2" borderId="0" xfId="5" applyNumberFormat="1" applyFont="1" applyFill="1" applyBorder="1" applyAlignment="1">
      <alignment horizontal="center"/>
    </xf>
    <xf numFmtId="0" fontId="1" fillId="2" borderId="0" xfId="3" applyFont="1" applyFill="1" applyAlignment="1">
      <alignment horizontal="center"/>
    </xf>
    <xf numFmtId="167" fontId="1" fillId="2" borderId="0" xfId="3" applyNumberFormat="1" applyFont="1" applyFill="1" applyAlignment="1">
      <alignment horizontal="right"/>
    </xf>
    <xf numFmtId="170" fontId="1" fillId="2" borderId="0" xfId="5" applyNumberFormat="1" applyFont="1" applyFill="1" applyBorder="1" applyAlignment="1">
      <alignment horizontal="right"/>
    </xf>
    <xf numFmtId="0" fontId="36" fillId="2" borderId="0" xfId="3" applyFont="1" applyFill="1" applyAlignment="1">
      <alignment horizontal="center"/>
    </xf>
    <xf numFmtId="0" fontId="36" fillId="2" borderId="0" xfId="3" applyFont="1" applyFill="1"/>
    <xf numFmtId="0" fontId="10" fillId="2" borderId="0" xfId="3" applyFont="1" applyFill="1" applyAlignment="1">
      <alignment wrapText="1"/>
    </xf>
    <xf numFmtId="0" fontId="31" fillId="2" borderId="0" xfId="3" applyFont="1" applyFill="1" applyAlignment="1">
      <alignment horizontal="left" vertical="center" wrapText="1"/>
    </xf>
    <xf numFmtId="0" fontId="10" fillId="2" borderId="0" xfId="3" applyFont="1" applyFill="1" applyAlignment="1">
      <alignment horizontal="center" wrapText="1"/>
    </xf>
    <xf numFmtId="0" fontId="10" fillId="2" borderId="0" xfId="3" applyFont="1" applyFill="1" applyAlignment="1">
      <alignment horizontal="center"/>
    </xf>
    <xf numFmtId="0" fontId="38" fillId="2" borderId="0" xfId="3" applyFont="1" applyFill="1" applyProtection="1">
      <protection locked="0"/>
    </xf>
    <xf numFmtId="0" fontId="10" fillId="2" borderId="0" xfId="3" applyFont="1" applyFill="1" applyAlignment="1">
      <alignment horizontal="left" wrapText="1"/>
    </xf>
    <xf numFmtId="167" fontId="10" fillId="2" borderId="0" xfId="5" applyNumberFormat="1" applyFont="1" applyFill="1" applyBorder="1" applyAlignment="1">
      <alignment horizontal="center" vertical="center"/>
    </xf>
    <xf numFmtId="10" fontId="10" fillId="2" borderId="0" xfId="4" applyNumberFormat="1" applyFont="1" applyFill="1" applyBorder="1" applyAlignment="1">
      <alignment horizontal="center" vertical="center"/>
    </xf>
    <xf numFmtId="0" fontId="9" fillId="2" borderId="0" xfId="3" applyFont="1" applyFill="1" applyAlignment="1" applyProtection="1">
      <alignment horizontal="left" vertical="center" wrapText="1"/>
      <protection locked="0"/>
    </xf>
    <xf numFmtId="167" fontId="10" fillId="2" borderId="32" xfId="5" applyNumberFormat="1" applyFont="1" applyFill="1" applyBorder="1" applyAlignment="1">
      <alignment horizontal="right" vertical="center"/>
    </xf>
    <xf numFmtId="167" fontId="10" fillId="2" borderId="33" xfId="5" applyNumberFormat="1" applyFont="1" applyFill="1" applyBorder="1" applyAlignment="1">
      <alignment horizontal="right" vertical="center"/>
    </xf>
    <xf numFmtId="10" fontId="10" fillId="2" borderId="31" xfId="4" applyNumberFormat="1" applyFont="1" applyFill="1" applyBorder="1" applyAlignment="1">
      <alignment horizontal="right" vertical="center"/>
    </xf>
    <xf numFmtId="0" fontId="1" fillId="2" borderId="0" xfId="3" applyFont="1" applyFill="1"/>
    <xf numFmtId="0" fontId="1" fillId="2" borderId="0" xfId="3" applyFont="1" applyFill="1" applyAlignment="1" applyProtection="1">
      <alignment wrapText="1"/>
      <protection locked="0"/>
    </xf>
    <xf numFmtId="167" fontId="1" fillId="2" borderId="0" xfId="5" applyNumberFormat="1" applyFont="1" applyFill="1" applyBorder="1" applyAlignment="1">
      <alignment horizontal="right" vertical="center"/>
    </xf>
    <xf numFmtId="167" fontId="1" fillId="2" borderId="0" xfId="5" applyNumberFormat="1" applyFont="1" applyFill="1" applyBorder="1" applyAlignment="1">
      <alignment horizontal="center" vertical="center"/>
    </xf>
    <xf numFmtId="10" fontId="1" fillId="2" borderId="0" xfId="4" applyNumberFormat="1" applyFont="1" applyFill="1" applyBorder="1" applyAlignment="1">
      <alignment horizontal="center" vertical="center"/>
    </xf>
    <xf numFmtId="0" fontId="31" fillId="2" borderId="0" xfId="3" applyFont="1" applyFill="1" applyAlignment="1" applyProtection="1">
      <alignment horizontal="left" vertical="center" wrapText="1"/>
      <protection locked="0"/>
    </xf>
    <xf numFmtId="0" fontId="1" fillId="0" borderId="0" xfId="2"/>
    <xf numFmtId="0" fontId="1" fillId="0" borderId="20" xfId="2" applyBorder="1" applyAlignment="1">
      <alignment horizontal="center" vertical="center" wrapText="1"/>
    </xf>
    <xf numFmtId="0" fontId="1" fillId="0" borderId="0" xfId="2" applyAlignment="1">
      <alignment vertical="center"/>
    </xf>
    <xf numFmtId="0" fontId="1" fillId="0" borderId="26" xfId="2" applyBorder="1" applyAlignment="1">
      <alignment vertical="center" wrapText="1"/>
    </xf>
    <xf numFmtId="0" fontId="1" fillId="0" borderId="0" xfId="2" applyAlignment="1">
      <alignment horizontal="center"/>
    </xf>
    <xf numFmtId="0" fontId="1" fillId="0" borderId="0" xfId="2" applyAlignment="1">
      <alignment wrapText="1"/>
    </xf>
    <xf numFmtId="0" fontId="25" fillId="2" borderId="0" xfId="2" applyFont="1" applyFill="1" applyAlignment="1">
      <alignment horizontal="center"/>
    </xf>
    <xf numFmtId="0" fontId="10" fillId="7" borderId="20" xfId="2" applyFont="1" applyFill="1" applyBorder="1" applyAlignment="1">
      <alignment horizontal="center" vertical="center" wrapText="1"/>
    </xf>
    <xf numFmtId="0" fontId="1" fillId="0" borderId="20" xfId="2" applyBorder="1" applyAlignment="1">
      <alignment horizontal="left" vertical="center" wrapText="1"/>
    </xf>
    <xf numFmtId="10" fontId="1" fillId="8" borderId="20" xfId="5" applyNumberFormat="1" applyFont="1" applyFill="1" applyBorder="1" applyAlignment="1">
      <alignment horizontal="center"/>
    </xf>
    <xf numFmtId="174" fontId="1" fillId="7" borderId="20" xfId="5" applyNumberFormat="1" applyFont="1" applyFill="1" applyBorder="1" applyAlignment="1">
      <alignment horizontal="right"/>
    </xf>
    <xf numFmtId="10" fontId="1" fillId="7" borderId="20" xfId="5" applyNumberFormat="1" applyFont="1" applyFill="1" applyBorder="1" applyAlignment="1">
      <alignment horizontal="center"/>
    </xf>
    <xf numFmtId="0" fontId="10" fillId="0" borderId="20" xfId="2" applyFont="1" applyBorder="1" applyAlignment="1">
      <alignment horizontal="left" vertical="center" wrapText="1"/>
    </xf>
    <xf numFmtId="10" fontId="10" fillId="7" borderId="20" xfId="5" applyNumberFormat="1" applyFont="1" applyFill="1" applyBorder="1" applyAlignment="1">
      <alignment horizontal="center"/>
    </xf>
    <xf numFmtId="174" fontId="10" fillId="7" borderId="20" xfId="5" applyNumberFormat="1" applyFont="1" applyFill="1" applyBorder="1" applyAlignment="1">
      <alignment horizontal="right"/>
    </xf>
    <xf numFmtId="0" fontId="1" fillId="0" borderId="0" xfId="2" applyAlignment="1">
      <alignment horizontal="right"/>
    </xf>
    <xf numFmtId="0" fontId="1" fillId="0" borderId="20" xfId="2" applyBorder="1" applyAlignment="1">
      <alignment wrapText="1"/>
    </xf>
    <xf numFmtId="0" fontId="10" fillId="0" borderId="20" xfId="2" applyFont="1" applyBorder="1" applyAlignment="1">
      <alignment wrapText="1"/>
    </xf>
    <xf numFmtId="10" fontId="10" fillId="8" borderId="20" xfId="5" applyNumberFormat="1" applyFont="1" applyFill="1" applyBorder="1" applyAlignment="1">
      <alignment horizontal="center"/>
    </xf>
    <xf numFmtId="0" fontId="1" fillId="0" borderId="20" xfId="2" applyBorder="1" applyAlignment="1">
      <alignment horizontal="left" wrapText="1"/>
    </xf>
    <xf numFmtId="0" fontId="10" fillId="0" borderId="20" xfId="2" applyFont="1" applyBorder="1" applyAlignment="1">
      <alignment horizontal="left" wrapText="1"/>
    </xf>
    <xf numFmtId="0" fontId="10" fillId="4" borderId="20" xfId="2" applyFont="1" applyFill="1" applyBorder="1" applyAlignment="1">
      <alignment horizontal="center" vertical="center" wrapText="1"/>
    </xf>
    <xf numFmtId="10" fontId="1" fillId="7" borderId="20" xfId="4" applyNumberFormat="1" applyFont="1" applyFill="1" applyBorder="1" applyAlignment="1">
      <alignment horizontal="center"/>
    </xf>
    <xf numFmtId="174" fontId="1" fillId="7" borderId="26" xfId="5" applyNumberFormat="1" applyFont="1" applyFill="1" applyBorder="1" applyAlignment="1">
      <alignment horizontal="right"/>
    </xf>
    <xf numFmtId="10" fontId="1" fillId="8" borderId="20" xfId="4" applyNumberFormat="1" applyFont="1" applyFill="1" applyBorder="1" applyAlignment="1">
      <alignment horizontal="center"/>
    </xf>
    <xf numFmtId="174" fontId="10" fillId="7" borderId="26" xfId="5" applyNumberFormat="1" applyFont="1" applyFill="1" applyBorder="1" applyAlignment="1">
      <alignment horizontal="right"/>
    </xf>
    <xf numFmtId="0" fontId="1" fillId="2" borderId="0" xfId="2" applyFill="1" applyAlignment="1">
      <alignment horizontal="left" vertical="center" wrapText="1"/>
    </xf>
    <xf numFmtId="0" fontId="1" fillId="2" borderId="0" xfId="2" applyFill="1" applyAlignment="1">
      <alignment horizontal="left" vertical="center"/>
    </xf>
    <xf numFmtId="10" fontId="1" fillId="8" borderId="20" xfId="4" applyNumberFormat="1" applyFont="1" applyFill="1" applyBorder="1" applyAlignment="1">
      <alignment horizontal="right"/>
    </xf>
    <xf numFmtId="0" fontId="1" fillId="0" borderId="26" xfId="2" applyBorder="1" applyAlignment="1">
      <alignment horizontal="left" vertical="center" wrapText="1"/>
    </xf>
    <xf numFmtId="0" fontId="1" fillId="0" borderId="27" xfId="2" applyBorder="1" applyAlignment="1">
      <alignment horizontal="left" vertical="center" wrapText="1"/>
    </xf>
    <xf numFmtId="0" fontId="1" fillId="0" borderId="28" xfId="2" applyBorder="1" applyAlignment="1">
      <alignment horizontal="left" vertical="center" wrapText="1"/>
    </xf>
    <xf numFmtId="0" fontId="1" fillId="0" borderId="27" xfId="2" applyBorder="1" applyAlignment="1">
      <alignment vertical="center" wrapText="1"/>
    </xf>
    <xf numFmtId="0" fontId="1" fillId="0" borderId="28" xfId="2" applyBorder="1" applyAlignment="1">
      <alignment vertical="center" wrapText="1"/>
    </xf>
    <xf numFmtId="0" fontId="31" fillId="11" borderId="26" xfId="2" applyFont="1" applyFill="1" applyBorder="1" applyAlignment="1">
      <alignment horizontal="center" vertical="center"/>
    </xf>
    <xf numFmtId="0" fontId="31" fillId="11" borderId="27" xfId="2" applyFont="1" applyFill="1" applyBorder="1" applyAlignment="1">
      <alignment horizontal="center" vertical="center"/>
    </xf>
    <xf numFmtId="0" fontId="31" fillId="11" borderId="28" xfId="2" applyFont="1" applyFill="1" applyBorder="1" applyAlignment="1">
      <alignment horizontal="center" vertical="center"/>
    </xf>
    <xf numFmtId="0" fontId="39" fillId="0" borderId="26" xfId="2" applyFont="1" applyBorder="1" applyAlignment="1">
      <alignment horizontal="left" vertical="center" wrapText="1"/>
    </xf>
    <xf numFmtId="0" fontId="39" fillId="0" borderId="27" xfId="2" applyFont="1" applyBorder="1" applyAlignment="1">
      <alignment horizontal="left" vertical="center" wrapText="1"/>
    </xf>
    <xf numFmtId="0" fontId="39" fillId="0" borderId="28" xfId="2" applyFont="1" applyBorder="1" applyAlignment="1">
      <alignment horizontal="left" vertical="center" wrapText="1"/>
    </xf>
    <xf numFmtId="0" fontId="9" fillId="8" borderId="21" xfId="3" applyFont="1" applyFill="1" applyBorder="1" applyAlignment="1" applyProtection="1">
      <alignment horizontal="left" vertical="center" wrapText="1"/>
      <protection locked="0"/>
    </xf>
    <xf numFmtId="0" fontId="9" fillId="8" borderId="22" xfId="3" applyFont="1" applyFill="1" applyBorder="1" applyAlignment="1" applyProtection="1">
      <alignment horizontal="left" vertical="center" wrapText="1"/>
      <protection locked="0"/>
    </xf>
    <xf numFmtId="0" fontId="9" fillId="8" borderId="23" xfId="3" applyFont="1" applyFill="1" applyBorder="1" applyAlignment="1" applyProtection="1">
      <alignment horizontal="left" vertical="center" wrapText="1"/>
      <protection locked="0"/>
    </xf>
    <xf numFmtId="0" fontId="34" fillId="4" borderId="26" xfId="3" applyFont="1" applyFill="1" applyBorder="1" applyAlignment="1">
      <alignment horizontal="left" vertical="center" wrapText="1"/>
    </xf>
    <xf numFmtId="0" fontId="34" fillId="4" borderId="27" xfId="3" applyFont="1" applyFill="1" applyBorder="1" applyAlignment="1">
      <alignment horizontal="left" vertical="center" wrapText="1"/>
    </xf>
    <xf numFmtId="0" fontId="34" fillId="4" borderId="28" xfId="3" applyFont="1" applyFill="1" applyBorder="1" applyAlignment="1">
      <alignment horizontal="left" vertical="center" wrapText="1"/>
    </xf>
    <xf numFmtId="0" fontId="10" fillId="4" borderId="20" xfId="2" applyFont="1" applyFill="1" applyBorder="1" applyAlignment="1">
      <alignment horizontal="left" vertical="center" wrapText="1"/>
    </xf>
    <xf numFmtId="0" fontId="10" fillId="4" borderId="26" xfId="2" applyFont="1" applyFill="1" applyBorder="1" applyAlignment="1">
      <alignment horizontal="left" vertical="center" wrapText="1"/>
    </xf>
    <xf numFmtId="0" fontId="10" fillId="4" borderId="27" xfId="2" applyFont="1" applyFill="1" applyBorder="1" applyAlignment="1">
      <alignment horizontal="left" vertical="center" wrapText="1"/>
    </xf>
    <xf numFmtId="0" fontId="10" fillId="4" borderId="28" xfId="2" applyFont="1" applyFill="1" applyBorder="1" applyAlignment="1">
      <alignment horizontal="left" vertical="center" wrapText="1"/>
    </xf>
    <xf numFmtId="0" fontId="9" fillId="8" borderId="29" xfId="3" applyFont="1" applyFill="1" applyBorder="1" applyAlignment="1" applyProtection="1">
      <alignment horizontal="left" vertical="center" wrapText="1"/>
      <protection locked="0"/>
    </xf>
    <xf numFmtId="0" fontId="9" fillId="8" borderId="30" xfId="3" applyFont="1" applyFill="1" applyBorder="1" applyAlignment="1" applyProtection="1">
      <alignment horizontal="left" vertical="center" wrapText="1"/>
      <protection locked="0"/>
    </xf>
    <xf numFmtId="0" fontId="9" fillId="8" borderId="31" xfId="3" applyFont="1" applyFill="1" applyBorder="1" applyAlignment="1" applyProtection="1">
      <alignment horizontal="left" vertical="center" wrapText="1"/>
      <protection locked="0"/>
    </xf>
    <xf numFmtId="0" fontId="10" fillId="4" borderId="26" xfId="3" applyFont="1" applyFill="1" applyBorder="1" applyAlignment="1">
      <alignment horizontal="left" vertical="center" wrapText="1"/>
    </xf>
    <xf numFmtId="0" fontId="10" fillId="4" borderId="27" xfId="3" applyFont="1" applyFill="1" applyBorder="1" applyAlignment="1">
      <alignment horizontal="left" vertical="center" wrapText="1"/>
    </xf>
    <xf numFmtId="0" fontId="10" fillId="4" borderId="28" xfId="3" applyFont="1" applyFill="1" applyBorder="1" applyAlignment="1">
      <alignment horizontal="left" vertical="center" wrapText="1"/>
    </xf>
    <xf numFmtId="0" fontId="1" fillId="4" borderId="26" xfId="3" applyFont="1" applyFill="1" applyBorder="1" applyAlignment="1">
      <alignment horizontal="left" vertical="center" wrapText="1"/>
    </xf>
    <xf numFmtId="0" fontId="1" fillId="4" borderId="27" xfId="3" applyFont="1" applyFill="1" applyBorder="1" applyAlignment="1">
      <alignment horizontal="left" vertical="center" wrapText="1"/>
    </xf>
    <xf numFmtId="0" fontId="1" fillId="4" borderId="28" xfId="3" applyFont="1" applyFill="1" applyBorder="1" applyAlignment="1">
      <alignment horizontal="left" vertical="center" wrapText="1"/>
    </xf>
    <xf numFmtId="0" fontId="1" fillId="4" borderId="26" xfId="2" applyFill="1" applyBorder="1" applyAlignment="1">
      <alignment horizontal="left" vertical="center" wrapText="1"/>
    </xf>
    <xf numFmtId="0" fontId="1" fillId="4" borderId="27" xfId="2" applyFill="1" applyBorder="1" applyAlignment="1">
      <alignment horizontal="left" vertical="center" wrapText="1"/>
    </xf>
    <xf numFmtId="0" fontId="33" fillId="4" borderId="26" xfId="3" applyFont="1" applyFill="1" applyBorder="1" applyAlignment="1">
      <alignment horizontal="left" vertical="center" wrapText="1"/>
    </xf>
    <xf numFmtId="0" fontId="33" fillId="4" borderId="27" xfId="3" applyFont="1" applyFill="1" applyBorder="1" applyAlignment="1">
      <alignment horizontal="left" vertical="center" wrapText="1"/>
    </xf>
    <xf numFmtId="0" fontId="33" fillId="4" borderId="28" xfId="3" applyFont="1" applyFill="1" applyBorder="1" applyAlignment="1">
      <alignment horizontal="left" vertical="center" wrapText="1"/>
    </xf>
    <xf numFmtId="0" fontId="30" fillId="11" borderId="26" xfId="3" applyFont="1" applyFill="1" applyBorder="1" applyAlignment="1">
      <alignment horizontal="left" vertical="center" wrapText="1"/>
    </xf>
    <xf numFmtId="0" fontId="30" fillId="11" borderId="27" xfId="3" applyFont="1" applyFill="1" applyBorder="1" applyAlignment="1">
      <alignment horizontal="left" vertical="center" wrapText="1"/>
    </xf>
    <xf numFmtId="0" fontId="30" fillId="11" borderId="28" xfId="3" applyFont="1" applyFill="1" applyBorder="1" applyAlignment="1">
      <alignment horizontal="left" vertical="center" wrapText="1"/>
    </xf>
    <xf numFmtId="0" fontId="30" fillId="11" borderId="26" xfId="2" applyFont="1" applyFill="1" applyBorder="1" applyAlignment="1">
      <alignment horizontal="center" vertical="center" wrapText="1"/>
    </xf>
    <xf numFmtId="0" fontId="30" fillId="11" borderId="28" xfId="2" applyFont="1" applyFill="1" applyBorder="1" applyAlignment="1">
      <alignment horizontal="center" vertical="center" wrapText="1"/>
    </xf>
    <xf numFmtId="0" fontId="4" fillId="3" borderId="1" xfId="2" applyFont="1" applyFill="1" applyBorder="1" applyAlignment="1">
      <alignment horizontal="left" vertical="center" wrapText="1"/>
    </xf>
    <xf numFmtId="0" fontId="1" fillId="0" borderId="2" xfId="2" applyBorder="1" applyAlignment="1">
      <alignment vertical="center" wrapText="1"/>
    </xf>
    <xf numFmtId="0" fontId="1" fillId="0" borderId="3" xfId="2" applyBorder="1" applyAlignment="1">
      <alignment vertical="center" wrapText="1"/>
    </xf>
    <xf numFmtId="0" fontId="10" fillId="0" borderId="0" xfId="3" applyFont="1"/>
    <xf numFmtId="0" fontId="20" fillId="0" borderId="0" xfId="3"/>
    <xf numFmtId="0" fontId="1" fillId="0" borderId="0" xfId="3" applyFont="1"/>
    <xf numFmtId="0" fontId="19" fillId="8" borderId="28" xfId="2" applyFont="1" applyFill="1" applyBorder="1" applyAlignment="1"/>
    <xf numFmtId="0" fontId="19" fillId="7" borderId="26" xfId="2" applyFont="1" applyFill="1" applyBorder="1" applyAlignment="1">
      <alignment horizontal="left"/>
    </xf>
    <xf numFmtId="0" fontId="19" fillId="7" borderId="28" xfId="2" applyFont="1" applyFill="1" applyBorder="1" applyAlignment="1">
      <alignment horizontal="left"/>
    </xf>
    <xf numFmtId="0" fontId="19" fillId="8" borderId="26" xfId="2" applyFont="1" applyFill="1" applyBorder="1" applyAlignment="1">
      <alignment horizontal="left"/>
    </xf>
    <xf numFmtId="0" fontId="19" fillId="8" borderId="26" xfId="2" applyFont="1" applyFill="1" applyBorder="1" applyAlignment="1">
      <alignment horizontal="center"/>
    </xf>
    <xf numFmtId="0" fontId="1" fillId="8" borderId="0" xfId="2" applyFill="1"/>
    <xf numFmtId="0" fontId="1" fillId="7" borderId="0" xfId="2" applyFill="1"/>
    <xf numFmtId="0" fontId="1" fillId="7" borderId="0" xfId="3" quotePrefix="1" applyFont="1" applyFill="1" applyProtection="1">
      <protection locked="0"/>
    </xf>
    <xf numFmtId="0" fontId="4" fillId="6" borderId="26" xfId="2" applyFont="1" applyFill="1" applyBorder="1" applyAlignment="1">
      <alignment horizontal="left" vertical="center" wrapText="1"/>
    </xf>
    <xf numFmtId="0" fontId="2" fillId="0" borderId="0" xfId="2" applyFont="1" applyAlignment="1">
      <alignment horizontal="left" vertical="center" wrapText="1"/>
    </xf>
    <xf numFmtId="169" fontId="19" fillId="7" borderId="23" xfId="6" applyNumberFormat="1" applyFont="1" applyFill="1" applyBorder="1" applyAlignment="1" applyProtection="1">
      <alignment horizontal="right"/>
      <protection locked="0"/>
    </xf>
    <xf numFmtId="0" fontId="1" fillId="4" borderId="28" xfId="2" applyFill="1" applyBorder="1" applyAlignment="1">
      <alignment horizontal="left" vertical="center" wrapText="1"/>
    </xf>
    <xf numFmtId="0" fontId="19" fillId="8" borderId="21" xfId="2" applyFont="1" applyFill="1" applyBorder="1" applyAlignment="1">
      <alignment horizontal="left" vertical="center"/>
    </xf>
    <xf numFmtId="0" fontId="19" fillId="8" borderId="22" xfId="2" applyFont="1" applyFill="1" applyBorder="1" applyAlignment="1">
      <alignment horizontal="left" vertical="center"/>
    </xf>
    <xf numFmtId="0" fontId="19" fillId="8" borderId="23" xfId="2" applyFont="1" applyFill="1" applyBorder="1" applyAlignment="1">
      <alignment horizontal="left" vertical="center"/>
    </xf>
    <xf numFmtId="0" fontId="19" fillId="8" borderId="21" xfId="2" applyFont="1" applyFill="1" applyBorder="1" applyAlignment="1">
      <alignment horizontal="left" vertical="center" wrapText="1"/>
    </xf>
    <xf numFmtId="0" fontId="19" fillId="8" borderId="22" xfId="2" applyFont="1" applyFill="1" applyBorder="1" applyAlignment="1">
      <alignment horizontal="left" vertical="center" wrapText="1"/>
    </xf>
    <xf numFmtId="0" fontId="19" fillId="8" borderId="23" xfId="2" applyFont="1" applyFill="1" applyBorder="1" applyAlignment="1">
      <alignment horizontal="left" vertical="center" wrapText="1"/>
    </xf>
    <xf numFmtId="0" fontId="14" fillId="8" borderId="21" xfId="2" applyFont="1" applyFill="1" applyBorder="1" applyAlignment="1">
      <alignment horizontal="left" vertical="center" wrapText="1"/>
    </xf>
    <xf numFmtId="0" fontId="14" fillId="8" borderId="22" xfId="2" applyFont="1" applyFill="1" applyBorder="1" applyAlignment="1">
      <alignment horizontal="left" vertical="center" wrapText="1"/>
    </xf>
    <xf numFmtId="0" fontId="14" fillId="8" borderId="23" xfId="2" applyFont="1" applyFill="1" applyBorder="1" applyAlignment="1">
      <alignment horizontal="left" vertical="center" wrapText="1"/>
    </xf>
    <xf numFmtId="0" fontId="1" fillId="0" borderId="34" xfId="2" applyBorder="1" applyAlignment="1">
      <alignment wrapText="1"/>
    </xf>
    <xf numFmtId="0" fontId="33" fillId="4" borderId="26" xfId="2" applyFont="1" applyFill="1" applyBorder="1" applyAlignment="1">
      <alignment horizontal="left" vertical="center" wrapText="1"/>
    </xf>
    <xf numFmtId="0" fontId="33" fillId="4" borderId="28" xfId="2" applyFont="1" applyFill="1" applyBorder="1" applyAlignment="1">
      <alignment horizontal="left" vertical="center" wrapText="1"/>
    </xf>
    <xf numFmtId="0" fontId="31" fillId="11" borderId="20" xfId="2" applyFont="1" applyFill="1" applyBorder="1" applyAlignment="1">
      <alignment horizontal="left" vertical="center" wrapText="1"/>
    </xf>
    <xf numFmtId="0" fontId="4" fillId="6" borderId="23" xfId="2" applyFont="1" applyFill="1" applyBorder="1" applyAlignment="1" applyProtection="1">
      <alignment horizontal="center" vertical="center" wrapText="1"/>
      <protection locked="0"/>
    </xf>
    <xf numFmtId="178" fontId="10" fillId="7" borderId="20" xfId="5" applyNumberFormat="1" applyFont="1" applyFill="1" applyBorder="1" applyAlignment="1">
      <alignment horizontal="right"/>
    </xf>
    <xf numFmtId="178" fontId="1" fillId="8" borderId="20" xfId="5" applyNumberFormat="1" applyFont="1" applyFill="1" applyBorder="1" applyAlignment="1">
      <alignment horizontal="right"/>
    </xf>
    <xf numFmtId="178" fontId="1" fillId="7" borderId="20" xfId="5" applyNumberFormat="1" applyFont="1" applyFill="1" applyBorder="1" applyAlignment="1">
      <alignment horizontal="right"/>
    </xf>
    <xf numFmtId="0" fontId="43" fillId="8" borderId="21" xfId="2" applyFont="1" applyFill="1" applyBorder="1" applyAlignment="1">
      <alignment horizontal="left" vertical="center" wrapText="1"/>
    </xf>
    <xf numFmtId="0" fontId="43" fillId="8" borderId="22" xfId="2" applyFont="1" applyFill="1" applyBorder="1" applyAlignment="1">
      <alignment horizontal="left" vertical="center" wrapText="1"/>
    </xf>
    <xf numFmtId="0" fontId="43" fillId="8" borderId="23" xfId="2" applyFont="1" applyFill="1" applyBorder="1" applyAlignment="1">
      <alignment horizontal="left" vertical="center" wrapText="1"/>
    </xf>
    <xf numFmtId="0" fontId="19" fillId="8" borderId="20" xfId="2" applyFont="1" applyFill="1" applyBorder="1" applyAlignment="1">
      <alignment horizontal="left" vertical="center" wrapText="1"/>
    </xf>
    <xf numFmtId="180" fontId="1" fillId="7" borderId="20" xfId="7" applyNumberFormat="1" applyFill="1" applyBorder="1" applyAlignment="1">
      <alignment horizontal="center" vertical="center"/>
    </xf>
    <xf numFmtId="180" fontId="10" fillId="7" borderId="20" xfId="7" applyNumberFormat="1" applyFont="1" applyFill="1" applyBorder="1" applyAlignment="1">
      <alignment horizontal="center" vertical="center"/>
    </xf>
    <xf numFmtId="0" fontId="47" fillId="4" borderId="20" xfId="2" applyFont="1" applyFill="1" applyBorder="1" applyAlignment="1">
      <alignment horizontal="left" vertical="center" wrapText="1"/>
    </xf>
    <xf numFmtId="10" fontId="1" fillId="7" borderId="20" xfId="8" applyNumberFormat="1" applyFont="1" applyFill="1" applyBorder="1" applyAlignment="1">
      <alignment horizontal="center" vertical="center"/>
    </xf>
    <xf numFmtId="10" fontId="10" fillId="7" borderId="20" xfId="8" applyNumberFormat="1" applyFont="1" applyFill="1" applyBorder="1" applyAlignment="1">
      <alignment horizontal="center" vertical="center"/>
    </xf>
    <xf numFmtId="164" fontId="10" fillId="4" borderId="20" xfId="2" applyNumberFormat="1" applyFont="1" applyFill="1" applyBorder="1" applyAlignment="1">
      <alignment horizontal="center" vertical="center" wrapText="1"/>
    </xf>
    <xf numFmtId="164" fontId="19" fillId="8" borderId="26" xfId="2" applyNumberFormat="1" applyFont="1" applyFill="1" applyBorder="1" applyAlignment="1">
      <alignment horizontal="center"/>
    </xf>
    <xf numFmtId="10" fontId="19" fillId="8" borderId="26" xfId="2" applyNumberFormat="1" applyFont="1" applyFill="1" applyBorder="1" applyAlignment="1">
      <alignment horizontal="center"/>
    </xf>
    <xf numFmtId="0" fontId="42" fillId="9" borderId="20" xfId="2" applyFont="1" applyFill="1" applyBorder="1" applyAlignment="1"/>
    <xf numFmtId="0" fontId="42" fillId="9" borderId="20" xfId="2" applyFont="1" applyFill="1" applyBorder="1" applyAlignment="1">
      <alignment horizontal="centerContinuous"/>
    </xf>
    <xf numFmtId="0" fontId="31" fillId="11" borderId="21" xfId="2" applyFont="1" applyFill="1" applyBorder="1" applyAlignment="1">
      <alignment horizontal="left" vertical="center" wrapText="1"/>
    </xf>
    <xf numFmtId="0" fontId="31" fillId="11" borderId="23" xfId="2" applyFont="1" applyFill="1" applyBorder="1" applyAlignment="1">
      <alignment horizontal="left" vertical="center" wrapText="1"/>
    </xf>
    <xf numFmtId="0" fontId="1" fillId="7" borderId="0" xfId="2" applyFill="1" applyAlignment="1">
      <alignment horizontal="center"/>
    </xf>
    <xf numFmtId="0" fontId="10" fillId="7" borderId="0" xfId="2" applyFont="1" applyFill="1"/>
    <xf numFmtId="0" fontId="1" fillId="7" borderId="0" xfId="2" applyFill="1" applyAlignment="1">
      <alignment vertical="center"/>
    </xf>
    <xf numFmtId="0" fontId="1" fillId="7" borderId="0" xfId="2" applyFill="1" applyAlignment="1">
      <alignment wrapText="1"/>
    </xf>
    <xf numFmtId="0" fontId="2" fillId="0" borderId="0" xfId="2" applyFont="1" applyAlignment="1"/>
    <xf numFmtId="164" fontId="19" fillId="8" borderId="26" xfId="3" applyNumberFormat="1" applyFont="1" applyFill="1" applyBorder="1" applyAlignment="1" applyProtection="1">
      <alignment horizontal="center" vertical="center"/>
      <protection locked="0"/>
    </xf>
    <xf numFmtId="0" fontId="20" fillId="7" borderId="0" xfId="3" applyFill="1" applyAlignment="1" applyProtection="1">
      <alignment wrapText="1"/>
      <protection locked="0"/>
    </xf>
    <xf numFmtId="0" fontId="25" fillId="7" borderId="0" xfId="2" applyFont="1" applyFill="1" applyAlignment="1">
      <alignment horizontal="center"/>
    </xf>
    <xf numFmtId="0" fontId="30" fillId="11" borderId="26" xfId="2" applyFont="1" applyFill="1" applyBorder="1" applyAlignment="1">
      <alignment horizontal="left" vertical="center" wrapText="1"/>
    </xf>
    <xf numFmtId="0" fontId="30" fillId="11" borderId="27" xfId="2" applyFont="1" applyFill="1" applyBorder="1" applyAlignment="1">
      <alignment horizontal="left" vertical="center" wrapText="1"/>
    </xf>
    <xf numFmtId="0" fontId="30" fillId="11" borderId="28" xfId="2" applyFont="1" applyFill="1" applyBorder="1" applyAlignment="1">
      <alignment horizontal="left" vertical="center" wrapText="1"/>
    </xf>
    <xf numFmtId="0" fontId="19" fillId="7" borderId="0" xfId="2" applyFont="1" applyFill="1" applyBorder="1"/>
    <xf numFmtId="0" fontId="19" fillId="7" borderId="30" xfId="2" applyFont="1" applyFill="1" applyBorder="1" applyAlignment="1">
      <alignment horizontal="center"/>
    </xf>
    <xf numFmtId="169" fontId="19" fillId="12" borderId="23" xfId="6" applyNumberFormat="1" applyFont="1" applyFill="1" applyBorder="1" applyAlignment="1" applyProtection="1">
      <alignment horizontal="center"/>
      <protection locked="0"/>
    </xf>
    <xf numFmtId="10" fontId="10" fillId="7" borderId="20" xfId="8" applyNumberFormat="1" applyFont="1" applyFill="1" applyBorder="1" applyAlignment="1">
      <alignment horizontal="right"/>
    </xf>
    <xf numFmtId="0" fontId="1" fillId="2" borderId="0" xfId="2" applyFill="1" applyAlignment="1">
      <alignment horizontal="center"/>
    </xf>
    <xf numFmtId="0" fontId="26" fillId="2" borderId="0" xfId="2" applyFont="1" applyFill="1" applyAlignment="1">
      <alignment horizontal="center"/>
    </xf>
    <xf numFmtId="0" fontId="10" fillId="2" borderId="0" xfId="2" applyFont="1" applyFill="1"/>
    <xf numFmtId="0" fontId="2" fillId="2" borderId="0" xfId="2" applyFont="1" applyFill="1" applyAlignment="1"/>
    <xf numFmtId="0" fontId="1" fillId="2" borderId="0" xfId="2" applyFill="1" applyAlignment="1">
      <alignment wrapText="1"/>
    </xf>
    <xf numFmtId="0" fontId="10" fillId="2" borderId="0" xfId="2" applyFont="1" applyFill="1" applyAlignment="1">
      <alignment horizontal="center" wrapText="1"/>
    </xf>
    <xf numFmtId="0" fontId="1" fillId="2" borderId="0" xfId="2" applyFill="1" applyAlignment="1">
      <alignment horizontal="right" wrapText="1"/>
    </xf>
    <xf numFmtId="0" fontId="1" fillId="2" borderId="0" xfId="2" applyFill="1" applyAlignment="1">
      <alignment horizontal="right"/>
    </xf>
    <xf numFmtId="0" fontId="2" fillId="2" borderId="0" xfId="2" applyFont="1" applyFill="1" applyAlignment="1">
      <alignment horizontal="left" vertical="center" wrapText="1"/>
    </xf>
    <xf numFmtId="0" fontId="2" fillId="10" borderId="0" xfId="3" applyFont="1" applyFill="1" applyAlignment="1">
      <alignment horizontal="left" vertical="center" wrapText="1"/>
    </xf>
    <xf numFmtId="0" fontId="19" fillId="8" borderId="29" xfId="2" applyFont="1" applyFill="1" applyBorder="1" applyAlignment="1">
      <alignment horizontal="left" vertical="center" wrapText="1"/>
    </xf>
    <xf numFmtId="0" fontId="1" fillId="0" borderId="0" xfId="2" applyBorder="1"/>
    <xf numFmtId="0" fontId="19" fillId="8" borderId="30" xfId="2" applyFont="1" applyFill="1" applyBorder="1" applyAlignment="1">
      <alignment horizontal="left" vertical="center" wrapText="1"/>
    </xf>
    <xf numFmtId="0" fontId="1" fillId="0" borderId="34" xfId="2" applyFill="1" applyBorder="1"/>
    <xf numFmtId="0" fontId="1" fillId="0" borderId="34" xfId="2" applyFont="1" applyFill="1" applyBorder="1" applyAlignment="1">
      <alignment wrapText="1"/>
    </xf>
    <xf numFmtId="0" fontId="19" fillId="8" borderId="31" xfId="2" applyFont="1" applyFill="1" applyBorder="1" applyAlignment="1">
      <alignment horizontal="left" vertical="center" wrapText="1"/>
    </xf>
    <xf numFmtId="0" fontId="1" fillId="0" borderId="23" xfId="2" applyBorder="1" applyAlignment="1">
      <alignment wrapText="1"/>
    </xf>
    <xf numFmtId="0" fontId="1" fillId="0" borderId="30" xfId="2" applyBorder="1" applyAlignment="1">
      <alignment horizontal="center"/>
    </xf>
    <xf numFmtId="182" fontId="10" fillId="7" borderId="20" xfId="5" applyNumberFormat="1" applyFont="1" applyFill="1" applyBorder="1" applyAlignment="1">
      <alignment horizontal="right"/>
    </xf>
    <xf numFmtId="172" fontId="1" fillId="12" borderId="23" xfId="6" applyNumberFormat="1" applyFont="1" applyFill="1" applyBorder="1" applyAlignment="1" applyProtection="1">
      <alignment horizontal="right"/>
      <protection locked="0"/>
    </xf>
    <xf numFmtId="2" fontId="10" fillId="7" borderId="20" xfId="5" applyNumberFormat="1" applyFont="1" applyFill="1" applyBorder="1" applyAlignment="1">
      <alignment horizontal="right"/>
    </xf>
    <xf numFmtId="0" fontId="10" fillId="13" borderId="20" xfId="0" applyFont="1" applyFill="1" applyBorder="1" applyAlignment="1">
      <alignment horizontal="left" vertical="center" wrapText="1"/>
    </xf>
    <xf numFmtId="2" fontId="1" fillId="7" borderId="20" xfId="7" applyNumberFormat="1" applyFont="1" applyFill="1" applyBorder="1" applyAlignment="1">
      <alignment horizontal="right" vertical="center"/>
    </xf>
    <xf numFmtId="2" fontId="10" fillId="7" borderId="20" xfId="2" applyNumberFormat="1" applyFont="1" applyFill="1" applyBorder="1" applyAlignment="1">
      <alignment horizontal="right"/>
    </xf>
    <xf numFmtId="2" fontId="1" fillId="7" borderId="20" xfId="2" applyNumberFormat="1" applyFont="1" applyFill="1" applyBorder="1" applyAlignment="1">
      <alignment horizontal="right"/>
    </xf>
    <xf numFmtId="10" fontId="1" fillId="7" borderId="20" xfId="7" applyNumberFormat="1" applyFont="1" applyFill="1" applyBorder="1" applyAlignment="1">
      <alignment horizontal="right" vertical="center"/>
    </xf>
    <xf numFmtId="10" fontId="1" fillId="7" borderId="20" xfId="2" applyNumberFormat="1" applyFont="1" applyFill="1" applyBorder="1" applyAlignment="1">
      <alignment horizontal="right"/>
    </xf>
    <xf numFmtId="10" fontId="10" fillId="7" borderId="20" xfId="2" applyNumberFormat="1" applyFont="1" applyFill="1" applyBorder="1" applyAlignment="1">
      <alignment horizontal="right"/>
    </xf>
    <xf numFmtId="165" fontId="45" fillId="8" borderId="27" xfId="3" applyNumberFormat="1" applyFont="1" applyFill="1" applyBorder="1" applyAlignment="1" applyProtection="1">
      <alignment horizontal="center" vertical="center"/>
      <protection locked="0"/>
    </xf>
    <xf numFmtId="0" fontId="23" fillId="7" borderId="25" xfId="3" applyFont="1" applyFill="1" applyBorder="1" applyAlignment="1">
      <alignment horizontal="center" vertical="center"/>
    </xf>
    <xf numFmtId="0" fontId="23" fillId="7" borderId="24" xfId="3" applyFont="1" applyFill="1" applyBorder="1" applyAlignment="1">
      <alignment horizontal="center" vertical="center"/>
    </xf>
    <xf numFmtId="0" fontId="22" fillId="7" borderId="25" xfId="3" applyFont="1" applyFill="1" applyBorder="1" applyAlignment="1">
      <alignment horizontal="center" vertical="center"/>
    </xf>
    <xf numFmtId="0" fontId="20" fillId="14" borderId="0" xfId="3" applyFill="1" applyAlignment="1" applyProtection="1">
      <alignment horizontal="center" vertical="center"/>
      <protection locked="0"/>
    </xf>
    <xf numFmtId="0" fontId="19" fillId="0" borderId="0" xfId="3" applyFont="1" applyAlignment="1">
      <alignment vertical="center" wrapText="1"/>
    </xf>
    <xf numFmtId="164" fontId="23" fillId="16" borderId="26" xfId="3" applyNumberFormat="1" applyFont="1" applyFill="1" applyBorder="1" applyAlignment="1" applyProtection="1">
      <alignment horizontal="center" vertical="center"/>
      <protection locked="0"/>
    </xf>
    <xf numFmtId="0" fontId="45" fillId="8" borderId="26" xfId="3" applyFont="1" applyFill="1" applyBorder="1" applyAlignment="1" applyProtection="1">
      <alignment horizontal="left" vertical="center"/>
      <protection locked="0"/>
    </xf>
    <xf numFmtId="17" fontId="22" fillId="16" borderId="20" xfId="3" applyNumberFormat="1" applyFont="1" applyFill="1" applyBorder="1" applyAlignment="1">
      <alignment horizontal="center" vertical="center" wrapText="1"/>
    </xf>
    <xf numFmtId="168" fontId="22" fillId="16" borderId="20" xfId="3" applyNumberFormat="1" applyFont="1" applyFill="1" applyBorder="1" applyAlignment="1">
      <alignment horizontal="center" vertical="center" wrapText="1"/>
    </xf>
    <xf numFmtId="0" fontId="22" fillId="16" borderId="20" xfId="3" applyFont="1" applyFill="1" applyBorder="1" applyAlignment="1">
      <alignment horizontal="center" vertical="center" wrapText="1"/>
    </xf>
    <xf numFmtId="164" fontId="10" fillId="8" borderId="26" xfId="3" applyNumberFormat="1" applyFont="1" applyFill="1" applyBorder="1" applyAlignment="1" applyProtection="1">
      <alignment horizontal="center" vertical="center"/>
      <protection locked="0"/>
    </xf>
    <xf numFmtId="164" fontId="29" fillId="16" borderId="26" xfId="3" applyNumberFormat="1" applyFont="1" applyFill="1" applyBorder="1" applyAlignment="1" applyProtection="1">
      <alignment horizontal="center" vertical="center"/>
      <protection locked="0"/>
    </xf>
    <xf numFmtId="0" fontId="19" fillId="2" borderId="0" xfId="2" applyFont="1" applyFill="1" applyAlignment="1">
      <alignment wrapText="1"/>
    </xf>
    <xf numFmtId="181" fontId="22" fillId="16" borderId="20" xfId="0" applyNumberFormat="1" applyFont="1" applyFill="1" applyBorder="1" applyAlignment="1">
      <alignment horizontal="center" vertical="center" wrapText="1"/>
    </xf>
    <xf numFmtId="168" fontId="22" fillId="16" borderId="20" xfId="0" applyNumberFormat="1" applyFont="1" applyFill="1" applyBorder="1" applyAlignment="1">
      <alignment horizontal="center" vertical="center" wrapText="1"/>
    </xf>
    <xf numFmtId="0" fontId="22" fillId="16" borderId="20" xfId="0" applyFont="1" applyFill="1" applyBorder="1" applyAlignment="1">
      <alignment horizontal="center" vertical="center" wrapText="1"/>
    </xf>
    <xf numFmtId="22" fontId="19" fillId="8" borderId="27" xfId="3" applyNumberFormat="1" applyFont="1" applyFill="1" applyBorder="1" applyAlignment="1" applyProtection="1">
      <alignment horizontal="center" vertical="center"/>
      <protection locked="0"/>
    </xf>
    <xf numFmtId="10" fontId="19" fillId="8" borderId="26" xfId="8" applyNumberFormat="1" applyFont="1" applyFill="1" applyBorder="1" applyAlignment="1">
      <alignment horizontal="center"/>
    </xf>
    <xf numFmtId="0" fontId="1" fillId="14" borderId="0" xfId="3" applyFont="1" applyFill="1" applyAlignment="1" applyProtection="1">
      <protection locked="0"/>
    </xf>
    <xf numFmtId="0" fontId="10" fillId="7" borderId="0" xfId="3" applyFont="1" applyFill="1" applyAlignment="1" applyProtection="1">
      <protection locked="0"/>
    </xf>
    <xf numFmtId="0" fontId="1" fillId="7" borderId="0" xfId="2" applyFill="1" applyAlignment="1">
      <alignment horizontal="center" vertical="center"/>
    </xf>
    <xf numFmtId="0" fontId="34" fillId="4" borderId="26" xfId="2" applyFont="1" applyFill="1" applyBorder="1" applyAlignment="1">
      <alignment horizontal="left" vertical="center" wrapText="1"/>
    </xf>
    <xf numFmtId="0" fontId="1" fillId="4" borderId="27" xfId="2" applyFont="1" applyFill="1" applyBorder="1" applyAlignment="1">
      <alignment horizontal="left" vertical="center" wrapText="1"/>
    </xf>
    <xf numFmtId="0" fontId="1" fillId="4" borderId="26" xfId="2" applyFont="1" applyFill="1" applyBorder="1" applyAlignment="1">
      <alignment horizontal="left" vertical="center" wrapText="1"/>
    </xf>
    <xf numFmtId="0" fontId="1" fillId="4" borderId="28" xfId="2" applyFont="1" applyFill="1" applyBorder="1" applyAlignment="1">
      <alignment horizontal="left" vertical="center" wrapText="1"/>
    </xf>
    <xf numFmtId="0" fontId="10" fillId="7" borderId="20" xfId="3" applyFont="1" applyFill="1" applyBorder="1" applyAlignment="1">
      <alignment horizontal="center" vertical="center" wrapText="1"/>
    </xf>
    <xf numFmtId="0" fontId="20" fillId="7" borderId="0" xfId="3" applyFill="1" applyProtection="1">
      <protection locked="0"/>
    </xf>
    <xf numFmtId="0" fontId="10" fillId="2" borderId="0" xfId="2" applyFont="1" applyFill="1" applyAlignment="1">
      <alignment horizontal="center"/>
    </xf>
    <xf numFmtId="0" fontId="20" fillId="17" borderId="0" xfId="3" applyFill="1" applyAlignment="1" applyProtection="1">
      <alignment horizontal="center"/>
      <protection locked="0"/>
    </xf>
    <xf numFmtId="0" fontId="1" fillId="2" borderId="0" xfId="3" quotePrefix="1" applyFont="1" applyFill="1" applyAlignment="1" applyProtection="1">
      <alignment horizontal="left"/>
      <protection locked="0"/>
    </xf>
    <xf numFmtId="0" fontId="1" fillId="8" borderId="0" xfId="2" applyFill="1" applyAlignment="1">
      <alignment horizontal="center"/>
    </xf>
    <xf numFmtId="0" fontId="1" fillId="2" borderId="0" xfId="2" applyFill="1" applyBorder="1"/>
    <xf numFmtId="0" fontId="1" fillId="2" borderId="0" xfId="2" applyFill="1" applyBorder="1" applyAlignment="1">
      <alignment horizontal="center"/>
    </xf>
    <xf numFmtId="10" fontId="10" fillId="7" borderId="26" xfId="8" applyNumberFormat="1" applyFont="1" applyFill="1" applyBorder="1" applyAlignment="1">
      <alignment horizontal="right"/>
    </xf>
    <xf numFmtId="0" fontId="1" fillId="2" borderId="30" xfId="2" applyFill="1" applyBorder="1" applyAlignment="1">
      <alignment horizontal="center"/>
    </xf>
    <xf numFmtId="0" fontId="31" fillId="2" borderId="0" xfId="0" applyFont="1" applyFill="1" applyAlignment="1" applyProtection="1">
      <alignment horizontal="left" vertical="center" wrapText="1"/>
      <protection locked="0"/>
    </xf>
    <xf numFmtId="0" fontId="0" fillId="2" borderId="0" xfId="0" applyFill="1" applyProtection="1">
      <protection locked="0"/>
    </xf>
    <xf numFmtId="0" fontId="0" fillId="2" borderId="0" xfId="0" applyFill="1" applyAlignment="1" applyProtection="1">
      <alignment horizontal="center"/>
      <protection locked="0"/>
    </xf>
    <xf numFmtId="0" fontId="22" fillId="5" borderId="36" xfId="3" applyFont="1" applyFill="1" applyBorder="1" applyAlignment="1">
      <alignment horizontal="center" vertical="center" wrapText="1"/>
    </xf>
    <xf numFmtId="0" fontId="21" fillId="5" borderId="37" xfId="3" applyFont="1" applyFill="1" applyBorder="1" applyAlignment="1" applyProtection="1">
      <alignment vertical="center" wrapText="1"/>
      <protection locked="0"/>
    </xf>
    <xf numFmtId="0" fontId="21" fillId="5" borderId="37" xfId="3" applyFont="1" applyFill="1" applyBorder="1" applyAlignment="1" applyProtection="1">
      <alignment horizontal="center" vertical="center" wrapText="1"/>
      <protection locked="0"/>
    </xf>
    <xf numFmtId="0" fontId="21" fillId="5" borderId="38" xfId="3" applyFont="1" applyFill="1" applyBorder="1" applyAlignment="1" applyProtection="1">
      <alignment horizontal="center" vertical="center" wrapText="1"/>
      <protection locked="0"/>
    </xf>
    <xf numFmtId="0" fontId="21" fillId="5" borderId="35" xfId="3" applyFont="1" applyFill="1" applyBorder="1" applyAlignment="1">
      <alignment vertical="center" wrapText="1"/>
    </xf>
    <xf numFmtId="0" fontId="23" fillId="5" borderId="39" xfId="3" applyFont="1" applyFill="1" applyBorder="1"/>
    <xf numFmtId="0" fontId="23" fillId="5" borderId="40" xfId="3" applyFont="1" applyFill="1" applyBorder="1"/>
    <xf numFmtId="0" fontId="22" fillId="5" borderId="40" xfId="3" applyFont="1" applyFill="1" applyBorder="1"/>
    <xf numFmtId="0" fontId="23" fillId="5" borderId="40" xfId="3" applyFont="1" applyFill="1" applyBorder="1" applyAlignment="1">
      <alignment vertical="center"/>
    </xf>
    <xf numFmtId="0" fontId="23" fillId="5" borderId="40" xfId="3" applyFont="1" applyFill="1" applyBorder="1" applyProtection="1">
      <protection locked="0"/>
    </xf>
    <xf numFmtId="0" fontId="23" fillId="7" borderId="41" xfId="3" applyFont="1" applyFill="1" applyBorder="1" applyProtection="1">
      <protection locked="0"/>
    </xf>
    <xf numFmtId="0" fontId="23" fillId="15" borderId="40" xfId="3" applyFont="1" applyFill="1" applyBorder="1"/>
    <xf numFmtId="0" fontId="22" fillId="5" borderId="36" xfId="3" applyFont="1" applyFill="1" applyBorder="1" applyAlignment="1">
      <alignment vertical="center" wrapText="1"/>
    </xf>
    <xf numFmtId="0" fontId="48" fillId="0" borderId="0" xfId="9" applyFont="1" applyAlignment="1">
      <alignment vertical="top"/>
    </xf>
    <xf numFmtId="0" fontId="20" fillId="0" borderId="0" xfId="3" applyAlignment="1">
      <alignment vertical="top" wrapText="1"/>
    </xf>
    <xf numFmtId="0" fontId="20" fillId="0" borderId="0" xfId="3" applyAlignment="1">
      <alignment horizontal="center" vertical="top" wrapText="1"/>
    </xf>
    <xf numFmtId="0" fontId="10" fillId="7" borderId="20" xfId="3" applyFont="1" applyFill="1" applyBorder="1" applyAlignment="1">
      <alignment vertical="top" wrapText="1"/>
    </xf>
    <xf numFmtId="0" fontId="49" fillId="7" borderId="20" xfId="3" applyFont="1" applyFill="1" applyBorder="1" applyAlignment="1">
      <alignment horizontal="center" vertical="top" wrapText="1"/>
    </xf>
    <xf numFmtId="0" fontId="1" fillId="0" borderId="0" xfId="3" applyFont="1" applyAlignment="1">
      <alignment horizontal="center" vertical="top" wrapText="1"/>
    </xf>
    <xf numFmtId="0" fontId="1" fillId="0" borderId="0" xfId="3" applyFont="1" applyAlignment="1">
      <alignment vertical="top" wrapText="1"/>
    </xf>
    <xf numFmtId="10" fontId="20" fillId="0" borderId="0" xfId="3" applyNumberFormat="1" applyAlignment="1">
      <alignment vertical="top" wrapText="1"/>
    </xf>
    <xf numFmtId="0" fontId="20" fillId="0" borderId="0" xfId="3" applyAlignment="1">
      <alignment vertical="top"/>
    </xf>
    <xf numFmtId="0" fontId="1" fillId="0" borderId="0" xfId="3" applyFont="1" applyAlignment="1">
      <alignment vertical="top"/>
    </xf>
  </cellXfs>
  <cellStyles count="10">
    <cellStyle name="Comma 2" xfId="5" xr:uid="{E0336438-9EC5-466E-A27F-4E0FBC145A75}"/>
    <cellStyle name="Comma 3" xfId="6" xr:uid="{75DF75C5-1604-46AE-AEAB-1E097C6FD92C}"/>
    <cellStyle name="Currency 2" xfId="7" xr:uid="{740D70C1-AED3-4A8B-BE2F-0C249D8E688B}"/>
    <cellStyle name="Hyperlink" xfId="1" builtinId="8"/>
    <cellStyle name="Normal" xfId="0" builtinId="0"/>
    <cellStyle name="Normal 2" xfId="3" xr:uid="{8186B35A-F11A-4B85-91D3-D648BD0E3DA9}"/>
    <cellStyle name="Normal 2 2" xfId="2" xr:uid="{EFDA0FAF-B53D-4F6C-BEC9-1862AB0170B1}"/>
    <cellStyle name="Normal 4" xfId="9" xr:uid="{EB779705-059C-4EB9-9A51-BEC7A202B2C1}"/>
    <cellStyle name="Percent" xfId="8" builtinId="5"/>
    <cellStyle name="Percent 2" xfId="4" xr:uid="{13C326F1-F2C8-4A26-8373-9A9340AE8282}"/>
  </cellStyles>
  <dxfs count="216">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font>
    </dxf>
    <dxf>
      <font>
        <b val="0"/>
        <i val="0"/>
      </font>
    </dxf>
    <dxf>
      <font>
        <b val="0"/>
        <i val="0"/>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571500</xdr:colOff>
      <xdr:row>0</xdr:row>
      <xdr:rowOff>0</xdr:rowOff>
    </xdr:from>
    <xdr:to>
      <xdr:col>1</xdr:col>
      <xdr:colOff>8791575</xdr:colOff>
      <xdr:row>33</xdr:row>
      <xdr:rowOff>57150</xdr:rowOff>
    </xdr:to>
    <xdr:grpSp>
      <xdr:nvGrpSpPr>
        <xdr:cNvPr id="2" name="Group 98">
          <a:extLst>
            <a:ext uri="{FF2B5EF4-FFF2-40B4-BE49-F238E27FC236}">
              <a16:creationId xmlns:a16="http://schemas.microsoft.com/office/drawing/2014/main" id="{C3BCB971-694C-46E3-B21C-89B28D6AAFF7}"/>
            </a:ext>
          </a:extLst>
        </xdr:cNvPr>
        <xdr:cNvGrpSpPr>
          <a:grpSpLocks noChangeAspect="1"/>
        </xdr:cNvGrpSpPr>
      </xdr:nvGrpSpPr>
      <xdr:grpSpPr bwMode="auto">
        <a:xfrm>
          <a:off x="571500" y="0"/>
          <a:ext cx="10525125" cy="5400675"/>
          <a:chOff x="60" y="1"/>
          <a:chExt cx="1105" cy="617"/>
        </a:xfrm>
      </xdr:grpSpPr>
      <xdr:sp macro="" textlink="">
        <xdr:nvSpPr>
          <xdr:cNvPr id="3" name="AutoShape 97">
            <a:extLst>
              <a:ext uri="{FF2B5EF4-FFF2-40B4-BE49-F238E27FC236}">
                <a16:creationId xmlns:a16="http://schemas.microsoft.com/office/drawing/2014/main" id="{B8125564-33C3-4A6C-BD05-D044ED989EEF}"/>
              </a:ext>
            </a:extLst>
          </xdr:cNvPr>
          <xdr:cNvSpPr>
            <a:spLocks noChangeAspect="1" noChangeArrowheads="1" noTextEdit="1"/>
          </xdr:cNvSpPr>
        </xdr:nvSpPr>
        <xdr:spPr bwMode="auto">
          <a:xfrm>
            <a:off x="60" y="1"/>
            <a:ext cx="1105" cy="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 name="Group 299">
            <a:extLst>
              <a:ext uri="{FF2B5EF4-FFF2-40B4-BE49-F238E27FC236}">
                <a16:creationId xmlns:a16="http://schemas.microsoft.com/office/drawing/2014/main" id="{8838A9A0-D995-4160-AF9D-0BD6FE0E7395}"/>
              </a:ext>
            </a:extLst>
          </xdr:cNvPr>
          <xdr:cNvGrpSpPr>
            <a:grpSpLocks/>
          </xdr:cNvGrpSpPr>
        </xdr:nvGrpSpPr>
        <xdr:grpSpPr bwMode="auto">
          <a:xfrm>
            <a:off x="63" y="31"/>
            <a:ext cx="1102" cy="587"/>
            <a:chOff x="63" y="31"/>
            <a:chExt cx="1102" cy="587"/>
          </a:xfrm>
        </xdr:grpSpPr>
        <xdr:sp macro="" textlink="">
          <xdr:nvSpPr>
            <xdr:cNvPr id="33" name="Rectangle 99">
              <a:extLst>
                <a:ext uri="{FF2B5EF4-FFF2-40B4-BE49-F238E27FC236}">
                  <a16:creationId xmlns:a16="http://schemas.microsoft.com/office/drawing/2014/main" id="{1DF7ED52-F559-4E07-8268-6ED80A080548}"/>
                </a:ext>
              </a:extLst>
            </xdr:cNvPr>
            <xdr:cNvSpPr>
              <a:spLocks noChangeArrowheads="1"/>
            </xdr:cNvSpPr>
          </xdr:nvSpPr>
          <xdr:spPr bwMode="auto">
            <a:xfrm>
              <a:off x="546" y="64"/>
              <a:ext cx="223" cy="39"/>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100">
              <a:extLst>
                <a:ext uri="{FF2B5EF4-FFF2-40B4-BE49-F238E27FC236}">
                  <a16:creationId xmlns:a16="http://schemas.microsoft.com/office/drawing/2014/main" id="{7B055192-6741-45CB-9A4B-82943AD563B7}"/>
                </a:ext>
              </a:extLst>
            </xdr:cNvPr>
            <xdr:cNvSpPr>
              <a:spLocks noChangeArrowheads="1"/>
            </xdr:cNvSpPr>
          </xdr:nvSpPr>
          <xdr:spPr bwMode="auto">
            <a:xfrm>
              <a:off x="546" y="64"/>
              <a:ext cx="223" cy="39"/>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Rectangle 101">
              <a:extLst>
                <a:ext uri="{FF2B5EF4-FFF2-40B4-BE49-F238E27FC236}">
                  <a16:creationId xmlns:a16="http://schemas.microsoft.com/office/drawing/2014/main" id="{26F81E6A-290F-4F60-96F2-126994A89B36}"/>
                </a:ext>
              </a:extLst>
            </xdr:cNvPr>
            <xdr:cNvSpPr>
              <a:spLocks noChangeArrowheads="1"/>
            </xdr:cNvSpPr>
          </xdr:nvSpPr>
          <xdr:spPr bwMode="auto">
            <a:xfrm>
              <a:off x="610" y="75"/>
              <a:ext cx="70"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1" i="0" u="none" strike="noStrike" baseline="0">
                  <a:solidFill>
                    <a:srgbClr val="000000"/>
                  </a:solidFill>
                  <a:latin typeface="Calibri"/>
                </a:rPr>
                <a:t>Super Fund</a:t>
              </a:r>
            </a:p>
          </xdr:txBody>
        </xdr:sp>
        <xdr:sp macro="" textlink="">
          <xdr:nvSpPr>
            <xdr:cNvPr id="36" name="Rectangle 102">
              <a:extLst>
                <a:ext uri="{FF2B5EF4-FFF2-40B4-BE49-F238E27FC236}">
                  <a16:creationId xmlns:a16="http://schemas.microsoft.com/office/drawing/2014/main" id="{70A5C9EF-4178-43F9-983A-8166BEAAB445}"/>
                </a:ext>
              </a:extLst>
            </xdr:cNvPr>
            <xdr:cNvSpPr>
              <a:spLocks noChangeArrowheads="1"/>
            </xdr:cNvSpPr>
          </xdr:nvSpPr>
          <xdr:spPr bwMode="auto">
            <a:xfrm>
              <a:off x="247" y="264"/>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 name="Rectangle 103">
              <a:extLst>
                <a:ext uri="{FF2B5EF4-FFF2-40B4-BE49-F238E27FC236}">
                  <a16:creationId xmlns:a16="http://schemas.microsoft.com/office/drawing/2014/main" id="{5933846E-A6C3-4A22-B2FD-6A455B2B2C3A}"/>
                </a:ext>
              </a:extLst>
            </xdr:cNvPr>
            <xdr:cNvSpPr>
              <a:spLocks noChangeArrowheads="1"/>
            </xdr:cNvSpPr>
          </xdr:nvSpPr>
          <xdr:spPr bwMode="auto">
            <a:xfrm>
              <a:off x="247" y="264"/>
              <a:ext cx="142" cy="43"/>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Rectangle 104">
              <a:extLst>
                <a:ext uri="{FF2B5EF4-FFF2-40B4-BE49-F238E27FC236}">
                  <a16:creationId xmlns:a16="http://schemas.microsoft.com/office/drawing/2014/main" id="{539BA660-D6CE-47B7-B987-9D379876D0EF}"/>
                </a:ext>
              </a:extLst>
            </xdr:cNvPr>
            <xdr:cNvSpPr>
              <a:spLocks noChangeArrowheads="1"/>
            </xdr:cNvSpPr>
          </xdr:nvSpPr>
          <xdr:spPr bwMode="auto">
            <a:xfrm>
              <a:off x="261" y="276"/>
              <a:ext cx="124"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Listed Equities Fund</a:t>
              </a:r>
            </a:p>
          </xdr:txBody>
        </xdr:sp>
        <xdr:sp macro="" textlink="">
          <xdr:nvSpPr>
            <xdr:cNvPr id="39" name="Freeform 105">
              <a:extLst>
                <a:ext uri="{FF2B5EF4-FFF2-40B4-BE49-F238E27FC236}">
                  <a16:creationId xmlns:a16="http://schemas.microsoft.com/office/drawing/2014/main" id="{07BF0726-2E4A-4C7B-BA62-4F0F45F2A565}"/>
                </a:ext>
              </a:extLst>
            </xdr:cNvPr>
            <xdr:cNvSpPr>
              <a:spLocks/>
            </xdr:cNvSpPr>
          </xdr:nvSpPr>
          <xdr:spPr bwMode="auto">
            <a:xfrm>
              <a:off x="318" y="104"/>
              <a:ext cx="340" cy="160"/>
            </a:xfrm>
            <a:custGeom>
              <a:avLst/>
              <a:gdLst>
                <a:gd name="T0" fmla="*/ 340 w 340"/>
                <a:gd name="T1" fmla="*/ 0 h 160"/>
                <a:gd name="T2" fmla="*/ 340 w 340"/>
                <a:gd name="T3" fmla="*/ 127 h 160"/>
                <a:gd name="T4" fmla="*/ 0 w 340"/>
                <a:gd name="T5" fmla="*/ 127 h 160"/>
                <a:gd name="T6" fmla="*/ 0 w 340"/>
                <a:gd name="T7" fmla="*/ 160 h 1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0" h="160">
                  <a:moveTo>
                    <a:pt x="340" y="0"/>
                  </a:moveTo>
                  <a:lnTo>
                    <a:pt x="340" y="127"/>
                  </a:lnTo>
                  <a:lnTo>
                    <a:pt x="0" y="127"/>
                  </a:lnTo>
                  <a:lnTo>
                    <a:pt x="0" y="160"/>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 name="Rectangle 106">
              <a:extLst>
                <a:ext uri="{FF2B5EF4-FFF2-40B4-BE49-F238E27FC236}">
                  <a16:creationId xmlns:a16="http://schemas.microsoft.com/office/drawing/2014/main" id="{79E82B48-D28E-4E30-9E0E-F2987046AC7A}"/>
                </a:ext>
              </a:extLst>
            </xdr:cNvPr>
            <xdr:cNvSpPr>
              <a:spLocks noChangeArrowheads="1"/>
            </xdr:cNvSpPr>
          </xdr:nvSpPr>
          <xdr:spPr bwMode="auto">
            <a:xfrm>
              <a:off x="247" y="503"/>
              <a:ext cx="142" cy="3"/>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Rectangle 107">
              <a:extLst>
                <a:ext uri="{FF2B5EF4-FFF2-40B4-BE49-F238E27FC236}">
                  <a16:creationId xmlns:a16="http://schemas.microsoft.com/office/drawing/2014/main" id="{1B8F9C80-11BC-4E14-A4DD-91AB34B0DB21}"/>
                </a:ext>
              </a:extLst>
            </xdr:cNvPr>
            <xdr:cNvSpPr>
              <a:spLocks noChangeArrowheads="1"/>
            </xdr:cNvSpPr>
          </xdr:nvSpPr>
          <xdr:spPr bwMode="auto">
            <a:xfrm>
              <a:off x="247" y="506"/>
              <a:ext cx="142" cy="3"/>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Rectangle 108">
              <a:extLst>
                <a:ext uri="{FF2B5EF4-FFF2-40B4-BE49-F238E27FC236}">
                  <a16:creationId xmlns:a16="http://schemas.microsoft.com/office/drawing/2014/main" id="{CD6CF4E2-9E53-4069-B966-F4F6EB28878B}"/>
                </a:ext>
              </a:extLst>
            </xdr:cNvPr>
            <xdr:cNvSpPr>
              <a:spLocks noChangeArrowheads="1"/>
            </xdr:cNvSpPr>
          </xdr:nvSpPr>
          <xdr:spPr bwMode="auto">
            <a:xfrm>
              <a:off x="247" y="509"/>
              <a:ext cx="142" cy="3"/>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109">
              <a:extLst>
                <a:ext uri="{FF2B5EF4-FFF2-40B4-BE49-F238E27FC236}">
                  <a16:creationId xmlns:a16="http://schemas.microsoft.com/office/drawing/2014/main" id="{D8D556F4-E440-4097-9EF0-0BF011307926}"/>
                </a:ext>
              </a:extLst>
            </xdr:cNvPr>
            <xdr:cNvSpPr>
              <a:spLocks noChangeArrowheads="1"/>
            </xdr:cNvSpPr>
          </xdr:nvSpPr>
          <xdr:spPr bwMode="auto">
            <a:xfrm>
              <a:off x="247" y="512"/>
              <a:ext cx="142" cy="3"/>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Rectangle 110">
              <a:extLst>
                <a:ext uri="{FF2B5EF4-FFF2-40B4-BE49-F238E27FC236}">
                  <a16:creationId xmlns:a16="http://schemas.microsoft.com/office/drawing/2014/main" id="{CC5148F4-4B86-4344-9B44-0456B842C093}"/>
                </a:ext>
              </a:extLst>
            </xdr:cNvPr>
            <xdr:cNvSpPr>
              <a:spLocks noChangeArrowheads="1"/>
            </xdr:cNvSpPr>
          </xdr:nvSpPr>
          <xdr:spPr bwMode="auto">
            <a:xfrm>
              <a:off x="247" y="515"/>
              <a:ext cx="142" cy="3"/>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 name="Rectangle 111">
              <a:extLst>
                <a:ext uri="{FF2B5EF4-FFF2-40B4-BE49-F238E27FC236}">
                  <a16:creationId xmlns:a16="http://schemas.microsoft.com/office/drawing/2014/main" id="{D34FEA17-5055-4173-A90B-46194A9DFBF6}"/>
                </a:ext>
              </a:extLst>
            </xdr:cNvPr>
            <xdr:cNvSpPr>
              <a:spLocks noChangeArrowheads="1"/>
            </xdr:cNvSpPr>
          </xdr:nvSpPr>
          <xdr:spPr bwMode="auto">
            <a:xfrm>
              <a:off x="247" y="518"/>
              <a:ext cx="142" cy="5"/>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112">
              <a:extLst>
                <a:ext uri="{FF2B5EF4-FFF2-40B4-BE49-F238E27FC236}">
                  <a16:creationId xmlns:a16="http://schemas.microsoft.com/office/drawing/2014/main" id="{B3D9B8BE-CCB6-49A0-A72A-938F1B4ECDBB}"/>
                </a:ext>
              </a:extLst>
            </xdr:cNvPr>
            <xdr:cNvSpPr>
              <a:spLocks noChangeArrowheads="1"/>
            </xdr:cNvSpPr>
          </xdr:nvSpPr>
          <xdr:spPr bwMode="auto">
            <a:xfrm>
              <a:off x="247" y="523"/>
              <a:ext cx="142"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 name="Rectangle 113">
              <a:extLst>
                <a:ext uri="{FF2B5EF4-FFF2-40B4-BE49-F238E27FC236}">
                  <a16:creationId xmlns:a16="http://schemas.microsoft.com/office/drawing/2014/main" id="{E3FAA981-C593-4F2E-B368-47430570D296}"/>
                </a:ext>
              </a:extLst>
            </xdr:cNvPr>
            <xdr:cNvSpPr>
              <a:spLocks noChangeArrowheads="1"/>
            </xdr:cNvSpPr>
          </xdr:nvSpPr>
          <xdr:spPr bwMode="auto">
            <a:xfrm>
              <a:off x="247" y="526"/>
              <a:ext cx="142" cy="3"/>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Rectangle 114">
              <a:extLst>
                <a:ext uri="{FF2B5EF4-FFF2-40B4-BE49-F238E27FC236}">
                  <a16:creationId xmlns:a16="http://schemas.microsoft.com/office/drawing/2014/main" id="{841EEA62-C548-4D19-96AC-2C0DFDB97664}"/>
                </a:ext>
              </a:extLst>
            </xdr:cNvPr>
            <xdr:cNvSpPr>
              <a:spLocks noChangeArrowheads="1"/>
            </xdr:cNvSpPr>
          </xdr:nvSpPr>
          <xdr:spPr bwMode="auto">
            <a:xfrm>
              <a:off x="247" y="529"/>
              <a:ext cx="142"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 name="Rectangle 115">
              <a:extLst>
                <a:ext uri="{FF2B5EF4-FFF2-40B4-BE49-F238E27FC236}">
                  <a16:creationId xmlns:a16="http://schemas.microsoft.com/office/drawing/2014/main" id="{A3FCD0A1-6621-4A03-B0C8-744B13915A41}"/>
                </a:ext>
              </a:extLst>
            </xdr:cNvPr>
            <xdr:cNvSpPr>
              <a:spLocks noChangeArrowheads="1"/>
            </xdr:cNvSpPr>
          </xdr:nvSpPr>
          <xdr:spPr bwMode="auto">
            <a:xfrm>
              <a:off x="247" y="532"/>
              <a:ext cx="142" cy="2"/>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Rectangle 116">
              <a:extLst>
                <a:ext uri="{FF2B5EF4-FFF2-40B4-BE49-F238E27FC236}">
                  <a16:creationId xmlns:a16="http://schemas.microsoft.com/office/drawing/2014/main" id="{5207702C-932B-4F1B-A1B5-4B44F69AE24F}"/>
                </a:ext>
              </a:extLst>
            </xdr:cNvPr>
            <xdr:cNvSpPr>
              <a:spLocks noChangeArrowheads="1"/>
            </xdr:cNvSpPr>
          </xdr:nvSpPr>
          <xdr:spPr bwMode="auto">
            <a:xfrm>
              <a:off x="247" y="534"/>
              <a:ext cx="142"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 name="Rectangle 117">
              <a:extLst>
                <a:ext uri="{FF2B5EF4-FFF2-40B4-BE49-F238E27FC236}">
                  <a16:creationId xmlns:a16="http://schemas.microsoft.com/office/drawing/2014/main" id="{5FD6BE05-A385-4F89-8DD7-9EF7A4BA45F3}"/>
                </a:ext>
              </a:extLst>
            </xdr:cNvPr>
            <xdr:cNvSpPr>
              <a:spLocks noChangeArrowheads="1"/>
            </xdr:cNvSpPr>
          </xdr:nvSpPr>
          <xdr:spPr bwMode="auto">
            <a:xfrm>
              <a:off x="247" y="537"/>
              <a:ext cx="142" cy="3"/>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Rectangle 118">
              <a:extLst>
                <a:ext uri="{FF2B5EF4-FFF2-40B4-BE49-F238E27FC236}">
                  <a16:creationId xmlns:a16="http://schemas.microsoft.com/office/drawing/2014/main" id="{52DD1733-EA89-4FAA-8D6A-4FD2502D8F0A}"/>
                </a:ext>
              </a:extLst>
            </xdr:cNvPr>
            <xdr:cNvSpPr>
              <a:spLocks noChangeArrowheads="1"/>
            </xdr:cNvSpPr>
          </xdr:nvSpPr>
          <xdr:spPr bwMode="auto">
            <a:xfrm>
              <a:off x="247" y="540"/>
              <a:ext cx="142" cy="2"/>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 name="Rectangle 119">
              <a:extLst>
                <a:ext uri="{FF2B5EF4-FFF2-40B4-BE49-F238E27FC236}">
                  <a16:creationId xmlns:a16="http://schemas.microsoft.com/office/drawing/2014/main" id="{5FF195D5-A691-4F89-85CB-0371641EC3E7}"/>
                </a:ext>
              </a:extLst>
            </xdr:cNvPr>
            <xdr:cNvSpPr>
              <a:spLocks noChangeArrowheads="1"/>
            </xdr:cNvSpPr>
          </xdr:nvSpPr>
          <xdr:spPr bwMode="auto">
            <a:xfrm>
              <a:off x="247" y="542"/>
              <a:ext cx="142" cy="3"/>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Rectangle 120">
              <a:extLst>
                <a:ext uri="{FF2B5EF4-FFF2-40B4-BE49-F238E27FC236}">
                  <a16:creationId xmlns:a16="http://schemas.microsoft.com/office/drawing/2014/main" id="{960C8BC8-BD51-4BDE-A3CC-F3D4A5A18FD0}"/>
                </a:ext>
              </a:extLst>
            </xdr:cNvPr>
            <xdr:cNvSpPr>
              <a:spLocks noChangeArrowheads="1"/>
            </xdr:cNvSpPr>
          </xdr:nvSpPr>
          <xdr:spPr bwMode="auto">
            <a:xfrm>
              <a:off x="247" y="545"/>
              <a:ext cx="142" cy="3"/>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 name="Rectangle 121">
              <a:extLst>
                <a:ext uri="{FF2B5EF4-FFF2-40B4-BE49-F238E27FC236}">
                  <a16:creationId xmlns:a16="http://schemas.microsoft.com/office/drawing/2014/main" id="{BD0809D0-B597-457B-AF17-88A12797B595}"/>
                </a:ext>
              </a:extLst>
            </xdr:cNvPr>
            <xdr:cNvSpPr>
              <a:spLocks noChangeArrowheads="1"/>
            </xdr:cNvSpPr>
          </xdr:nvSpPr>
          <xdr:spPr bwMode="auto">
            <a:xfrm>
              <a:off x="247" y="548"/>
              <a:ext cx="142"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122">
              <a:extLst>
                <a:ext uri="{FF2B5EF4-FFF2-40B4-BE49-F238E27FC236}">
                  <a16:creationId xmlns:a16="http://schemas.microsoft.com/office/drawing/2014/main" id="{ECE0DFD5-D733-4E05-87EA-CF86544B1BE1}"/>
                </a:ext>
              </a:extLst>
            </xdr:cNvPr>
            <xdr:cNvSpPr>
              <a:spLocks noChangeArrowheads="1"/>
            </xdr:cNvSpPr>
          </xdr:nvSpPr>
          <xdr:spPr bwMode="auto">
            <a:xfrm>
              <a:off x="247" y="550"/>
              <a:ext cx="142" cy="1"/>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Rectangle 123">
              <a:extLst>
                <a:ext uri="{FF2B5EF4-FFF2-40B4-BE49-F238E27FC236}">
                  <a16:creationId xmlns:a16="http://schemas.microsoft.com/office/drawing/2014/main" id="{04AA8299-A81A-4E1E-AF09-578BC32991DD}"/>
                </a:ext>
              </a:extLst>
            </xdr:cNvPr>
            <xdr:cNvSpPr>
              <a:spLocks noChangeArrowheads="1"/>
            </xdr:cNvSpPr>
          </xdr:nvSpPr>
          <xdr:spPr bwMode="auto">
            <a:xfrm>
              <a:off x="247" y="551"/>
              <a:ext cx="142" cy="2"/>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 name="Rectangle 124">
              <a:extLst>
                <a:ext uri="{FF2B5EF4-FFF2-40B4-BE49-F238E27FC236}">
                  <a16:creationId xmlns:a16="http://schemas.microsoft.com/office/drawing/2014/main" id="{FFC942F0-034D-4086-B990-28973F20EEC8}"/>
                </a:ext>
              </a:extLst>
            </xdr:cNvPr>
            <xdr:cNvSpPr>
              <a:spLocks noChangeArrowheads="1"/>
            </xdr:cNvSpPr>
          </xdr:nvSpPr>
          <xdr:spPr bwMode="auto">
            <a:xfrm>
              <a:off x="247" y="503"/>
              <a:ext cx="142" cy="50"/>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9" name="Rectangle 125">
              <a:extLst>
                <a:ext uri="{FF2B5EF4-FFF2-40B4-BE49-F238E27FC236}">
                  <a16:creationId xmlns:a16="http://schemas.microsoft.com/office/drawing/2014/main" id="{65E00788-D7B4-4DA7-A579-031C0BE3465A}"/>
                </a:ext>
              </a:extLst>
            </xdr:cNvPr>
            <xdr:cNvSpPr>
              <a:spLocks noChangeArrowheads="1"/>
            </xdr:cNvSpPr>
          </xdr:nvSpPr>
          <xdr:spPr bwMode="auto">
            <a:xfrm>
              <a:off x="277" y="519"/>
              <a:ext cx="90"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Listed Equities</a:t>
              </a:r>
            </a:p>
          </xdr:txBody>
        </xdr:sp>
        <xdr:sp macro="" textlink="">
          <xdr:nvSpPr>
            <xdr:cNvPr id="60" name="Rectangle 126">
              <a:extLst>
                <a:ext uri="{FF2B5EF4-FFF2-40B4-BE49-F238E27FC236}">
                  <a16:creationId xmlns:a16="http://schemas.microsoft.com/office/drawing/2014/main" id="{40CF55D2-3E41-4ACF-B1C2-5C0208A330CF}"/>
                </a:ext>
              </a:extLst>
            </xdr:cNvPr>
            <xdr:cNvSpPr>
              <a:spLocks noChangeArrowheads="1"/>
            </xdr:cNvSpPr>
          </xdr:nvSpPr>
          <xdr:spPr bwMode="auto">
            <a:xfrm>
              <a:off x="441" y="502"/>
              <a:ext cx="142" cy="3"/>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Rectangle 127">
              <a:extLst>
                <a:ext uri="{FF2B5EF4-FFF2-40B4-BE49-F238E27FC236}">
                  <a16:creationId xmlns:a16="http://schemas.microsoft.com/office/drawing/2014/main" id="{DF51D0C8-947B-418F-9C10-822557DFAB0A}"/>
                </a:ext>
              </a:extLst>
            </xdr:cNvPr>
            <xdr:cNvSpPr>
              <a:spLocks noChangeArrowheads="1"/>
            </xdr:cNvSpPr>
          </xdr:nvSpPr>
          <xdr:spPr bwMode="auto">
            <a:xfrm>
              <a:off x="441" y="505"/>
              <a:ext cx="142" cy="3"/>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Rectangle 128">
              <a:extLst>
                <a:ext uri="{FF2B5EF4-FFF2-40B4-BE49-F238E27FC236}">
                  <a16:creationId xmlns:a16="http://schemas.microsoft.com/office/drawing/2014/main" id="{101C72BB-8C3C-4CB1-805B-CAF390815EC2}"/>
                </a:ext>
              </a:extLst>
            </xdr:cNvPr>
            <xdr:cNvSpPr>
              <a:spLocks noChangeArrowheads="1"/>
            </xdr:cNvSpPr>
          </xdr:nvSpPr>
          <xdr:spPr bwMode="auto">
            <a:xfrm>
              <a:off x="441" y="508"/>
              <a:ext cx="142" cy="3"/>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129">
              <a:extLst>
                <a:ext uri="{FF2B5EF4-FFF2-40B4-BE49-F238E27FC236}">
                  <a16:creationId xmlns:a16="http://schemas.microsoft.com/office/drawing/2014/main" id="{47453E34-82F5-4905-A40F-E5D9AA761635}"/>
                </a:ext>
              </a:extLst>
            </xdr:cNvPr>
            <xdr:cNvSpPr>
              <a:spLocks noChangeArrowheads="1"/>
            </xdr:cNvSpPr>
          </xdr:nvSpPr>
          <xdr:spPr bwMode="auto">
            <a:xfrm>
              <a:off x="441" y="511"/>
              <a:ext cx="142" cy="3"/>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 name="Rectangle 130">
              <a:extLst>
                <a:ext uri="{FF2B5EF4-FFF2-40B4-BE49-F238E27FC236}">
                  <a16:creationId xmlns:a16="http://schemas.microsoft.com/office/drawing/2014/main" id="{68C844B3-D729-4ACA-ADA5-27F740F865EF}"/>
                </a:ext>
              </a:extLst>
            </xdr:cNvPr>
            <xdr:cNvSpPr>
              <a:spLocks noChangeArrowheads="1"/>
            </xdr:cNvSpPr>
          </xdr:nvSpPr>
          <xdr:spPr bwMode="auto">
            <a:xfrm>
              <a:off x="441" y="514"/>
              <a:ext cx="142" cy="3"/>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Rectangle 131">
              <a:extLst>
                <a:ext uri="{FF2B5EF4-FFF2-40B4-BE49-F238E27FC236}">
                  <a16:creationId xmlns:a16="http://schemas.microsoft.com/office/drawing/2014/main" id="{4B83B8D0-8B9A-4AE4-874E-2849ED44618B}"/>
                </a:ext>
              </a:extLst>
            </xdr:cNvPr>
            <xdr:cNvSpPr>
              <a:spLocks noChangeArrowheads="1"/>
            </xdr:cNvSpPr>
          </xdr:nvSpPr>
          <xdr:spPr bwMode="auto">
            <a:xfrm>
              <a:off x="441" y="517"/>
              <a:ext cx="142" cy="5"/>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Rectangle 132">
              <a:extLst>
                <a:ext uri="{FF2B5EF4-FFF2-40B4-BE49-F238E27FC236}">
                  <a16:creationId xmlns:a16="http://schemas.microsoft.com/office/drawing/2014/main" id="{37675402-823E-4BF1-BE86-1A9EF34F49BF}"/>
                </a:ext>
              </a:extLst>
            </xdr:cNvPr>
            <xdr:cNvSpPr>
              <a:spLocks noChangeArrowheads="1"/>
            </xdr:cNvSpPr>
          </xdr:nvSpPr>
          <xdr:spPr bwMode="auto">
            <a:xfrm>
              <a:off x="441" y="522"/>
              <a:ext cx="142"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Rectangle 133">
              <a:extLst>
                <a:ext uri="{FF2B5EF4-FFF2-40B4-BE49-F238E27FC236}">
                  <a16:creationId xmlns:a16="http://schemas.microsoft.com/office/drawing/2014/main" id="{B3ECFE96-39FA-4314-A506-9F115BB0BA5D}"/>
                </a:ext>
              </a:extLst>
            </xdr:cNvPr>
            <xdr:cNvSpPr>
              <a:spLocks noChangeArrowheads="1"/>
            </xdr:cNvSpPr>
          </xdr:nvSpPr>
          <xdr:spPr bwMode="auto">
            <a:xfrm>
              <a:off x="441" y="525"/>
              <a:ext cx="142" cy="3"/>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Rectangle 134">
              <a:extLst>
                <a:ext uri="{FF2B5EF4-FFF2-40B4-BE49-F238E27FC236}">
                  <a16:creationId xmlns:a16="http://schemas.microsoft.com/office/drawing/2014/main" id="{AA327134-F939-4DFB-A43D-9937A05C4769}"/>
                </a:ext>
              </a:extLst>
            </xdr:cNvPr>
            <xdr:cNvSpPr>
              <a:spLocks noChangeArrowheads="1"/>
            </xdr:cNvSpPr>
          </xdr:nvSpPr>
          <xdr:spPr bwMode="auto">
            <a:xfrm>
              <a:off x="441" y="528"/>
              <a:ext cx="142"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Rectangle 135">
              <a:extLst>
                <a:ext uri="{FF2B5EF4-FFF2-40B4-BE49-F238E27FC236}">
                  <a16:creationId xmlns:a16="http://schemas.microsoft.com/office/drawing/2014/main" id="{624864B7-1553-492A-91D4-8723724656A5}"/>
                </a:ext>
              </a:extLst>
            </xdr:cNvPr>
            <xdr:cNvSpPr>
              <a:spLocks noChangeArrowheads="1"/>
            </xdr:cNvSpPr>
          </xdr:nvSpPr>
          <xdr:spPr bwMode="auto">
            <a:xfrm>
              <a:off x="441" y="531"/>
              <a:ext cx="142" cy="2"/>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 name="Rectangle 136">
              <a:extLst>
                <a:ext uri="{FF2B5EF4-FFF2-40B4-BE49-F238E27FC236}">
                  <a16:creationId xmlns:a16="http://schemas.microsoft.com/office/drawing/2014/main" id="{3C0B4224-3DF8-4E52-91FF-AA091A9CB3A6}"/>
                </a:ext>
              </a:extLst>
            </xdr:cNvPr>
            <xdr:cNvSpPr>
              <a:spLocks noChangeArrowheads="1"/>
            </xdr:cNvSpPr>
          </xdr:nvSpPr>
          <xdr:spPr bwMode="auto">
            <a:xfrm>
              <a:off x="441" y="533"/>
              <a:ext cx="142"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Rectangle 137">
              <a:extLst>
                <a:ext uri="{FF2B5EF4-FFF2-40B4-BE49-F238E27FC236}">
                  <a16:creationId xmlns:a16="http://schemas.microsoft.com/office/drawing/2014/main" id="{26029EAA-3EDC-4E32-B7FB-28D0D20AD46E}"/>
                </a:ext>
              </a:extLst>
            </xdr:cNvPr>
            <xdr:cNvSpPr>
              <a:spLocks noChangeArrowheads="1"/>
            </xdr:cNvSpPr>
          </xdr:nvSpPr>
          <xdr:spPr bwMode="auto">
            <a:xfrm>
              <a:off x="441" y="536"/>
              <a:ext cx="142" cy="3"/>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 name="Rectangle 138">
              <a:extLst>
                <a:ext uri="{FF2B5EF4-FFF2-40B4-BE49-F238E27FC236}">
                  <a16:creationId xmlns:a16="http://schemas.microsoft.com/office/drawing/2014/main" id="{B3AB80C5-28D4-472F-A9E3-D990D402AB78}"/>
                </a:ext>
              </a:extLst>
            </xdr:cNvPr>
            <xdr:cNvSpPr>
              <a:spLocks noChangeArrowheads="1"/>
            </xdr:cNvSpPr>
          </xdr:nvSpPr>
          <xdr:spPr bwMode="auto">
            <a:xfrm>
              <a:off x="441" y="539"/>
              <a:ext cx="142" cy="3"/>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Rectangle 139">
              <a:extLst>
                <a:ext uri="{FF2B5EF4-FFF2-40B4-BE49-F238E27FC236}">
                  <a16:creationId xmlns:a16="http://schemas.microsoft.com/office/drawing/2014/main" id="{569CA43C-1E04-4316-9B87-D7314C477721}"/>
                </a:ext>
              </a:extLst>
            </xdr:cNvPr>
            <xdr:cNvSpPr>
              <a:spLocks noChangeArrowheads="1"/>
            </xdr:cNvSpPr>
          </xdr:nvSpPr>
          <xdr:spPr bwMode="auto">
            <a:xfrm>
              <a:off x="441" y="542"/>
              <a:ext cx="142" cy="2"/>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4" name="Rectangle 140">
              <a:extLst>
                <a:ext uri="{FF2B5EF4-FFF2-40B4-BE49-F238E27FC236}">
                  <a16:creationId xmlns:a16="http://schemas.microsoft.com/office/drawing/2014/main" id="{091237B0-3D61-4DF6-A279-E919DE32B864}"/>
                </a:ext>
              </a:extLst>
            </xdr:cNvPr>
            <xdr:cNvSpPr>
              <a:spLocks noChangeArrowheads="1"/>
            </xdr:cNvSpPr>
          </xdr:nvSpPr>
          <xdr:spPr bwMode="auto">
            <a:xfrm>
              <a:off x="441" y="544"/>
              <a:ext cx="142" cy="3"/>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Rectangle 141">
              <a:extLst>
                <a:ext uri="{FF2B5EF4-FFF2-40B4-BE49-F238E27FC236}">
                  <a16:creationId xmlns:a16="http://schemas.microsoft.com/office/drawing/2014/main" id="{7F910C84-7E53-4084-ABB7-11882968169B}"/>
                </a:ext>
              </a:extLst>
            </xdr:cNvPr>
            <xdr:cNvSpPr>
              <a:spLocks noChangeArrowheads="1"/>
            </xdr:cNvSpPr>
          </xdr:nvSpPr>
          <xdr:spPr bwMode="auto">
            <a:xfrm>
              <a:off x="441" y="547"/>
              <a:ext cx="142"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Rectangle 142">
              <a:extLst>
                <a:ext uri="{FF2B5EF4-FFF2-40B4-BE49-F238E27FC236}">
                  <a16:creationId xmlns:a16="http://schemas.microsoft.com/office/drawing/2014/main" id="{632FDDA7-BEB3-40F9-A9E1-1D84CC5FB62A}"/>
                </a:ext>
              </a:extLst>
            </xdr:cNvPr>
            <xdr:cNvSpPr>
              <a:spLocks noChangeArrowheads="1"/>
            </xdr:cNvSpPr>
          </xdr:nvSpPr>
          <xdr:spPr bwMode="auto">
            <a:xfrm>
              <a:off x="441" y="549"/>
              <a:ext cx="142" cy="1"/>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Rectangle 143">
              <a:extLst>
                <a:ext uri="{FF2B5EF4-FFF2-40B4-BE49-F238E27FC236}">
                  <a16:creationId xmlns:a16="http://schemas.microsoft.com/office/drawing/2014/main" id="{227D094B-D155-471E-AEED-1D23BFC52663}"/>
                </a:ext>
              </a:extLst>
            </xdr:cNvPr>
            <xdr:cNvSpPr>
              <a:spLocks noChangeArrowheads="1"/>
            </xdr:cNvSpPr>
          </xdr:nvSpPr>
          <xdr:spPr bwMode="auto">
            <a:xfrm>
              <a:off x="441" y="550"/>
              <a:ext cx="142" cy="3"/>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144">
              <a:extLst>
                <a:ext uri="{FF2B5EF4-FFF2-40B4-BE49-F238E27FC236}">
                  <a16:creationId xmlns:a16="http://schemas.microsoft.com/office/drawing/2014/main" id="{20AA517F-CE5E-4581-A882-E2296DDAA00F}"/>
                </a:ext>
              </a:extLst>
            </xdr:cNvPr>
            <xdr:cNvSpPr>
              <a:spLocks noChangeArrowheads="1"/>
            </xdr:cNvSpPr>
          </xdr:nvSpPr>
          <xdr:spPr bwMode="auto">
            <a:xfrm>
              <a:off x="441" y="502"/>
              <a:ext cx="142" cy="51"/>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79" name="Rectangle 145">
              <a:extLst>
                <a:ext uri="{FF2B5EF4-FFF2-40B4-BE49-F238E27FC236}">
                  <a16:creationId xmlns:a16="http://schemas.microsoft.com/office/drawing/2014/main" id="{D0565CBE-A5AF-41DE-ADA4-5E9B995EF0E9}"/>
                </a:ext>
              </a:extLst>
            </xdr:cNvPr>
            <xdr:cNvSpPr>
              <a:spLocks noChangeArrowheads="1"/>
            </xdr:cNvSpPr>
          </xdr:nvSpPr>
          <xdr:spPr bwMode="auto">
            <a:xfrm>
              <a:off x="455" y="504"/>
              <a:ext cx="12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Operating Company</a:t>
              </a:r>
            </a:p>
          </xdr:txBody>
        </xdr:sp>
        <xdr:sp macro="" textlink="">
          <xdr:nvSpPr>
            <xdr:cNvPr id="80" name="Rectangle 146">
              <a:extLst>
                <a:ext uri="{FF2B5EF4-FFF2-40B4-BE49-F238E27FC236}">
                  <a16:creationId xmlns:a16="http://schemas.microsoft.com/office/drawing/2014/main" id="{FE3AE340-E10B-4C4B-8F2B-A5E028B80073}"/>
                </a:ext>
              </a:extLst>
            </xdr:cNvPr>
            <xdr:cNvSpPr>
              <a:spLocks noChangeArrowheads="1"/>
            </xdr:cNvSpPr>
          </xdr:nvSpPr>
          <xdr:spPr bwMode="auto">
            <a:xfrm>
              <a:off x="460" y="523"/>
              <a:ext cx="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a:t>
              </a:r>
            </a:p>
          </xdr:txBody>
        </xdr:sp>
        <xdr:sp macro="" textlink="">
          <xdr:nvSpPr>
            <xdr:cNvPr id="81" name="Rectangle 147">
              <a:extLst>
                <a:ext uri="{FF2B5EF4-FFF2-40B4-BE49-F238E27FC236}">
                  <a16:creationId xmlns:a16="http://schemas.microsoft.com/office/drawing/2014/main" id="{D3396633-1190-4F15-8A83-FA9B01FC5191}"/>
                </a:ext>
              </a:extLst>
            </xdr:cNvPr>
            <xdr:cNvSpPr>
              <a:spLocks noChangeArrowheads="1"/>
            </xdr:cNvSpPr>
          </xdr:nvSpPr>
          <xdr:spPr bwMode="auto">
            <a:xfrm>
              <a:off x="464" y="523"/>
              <a:ext cx="14"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wi</a:t>
              </a:r>
            </a:p>
          </xdr:txBody>
        </xdr:sp>
        <xdr:sp macro="" textlink="">
          <xdr:nvSpPr>
            <xdr:cNvPr id="82" name="Rectangle 148">
              <a:extLst>
                <a:ext uri="{FF2B5EF4-FFF2-40B4-BE49-F238E27FC236}">
                  <a16:creationId xmlns:a16="http://schemas.microsoft.com/office/drawing/2014/main" id="{D0A3ABD4-471B-448B-9920-ACA06D57DE85}"/>
                </a:ext>
              </a:extLst>
            </xdr:cNvPr>
            <xdr:cNvSpPr>
              <a:spLocks noChangeArrowheads="1"/>
            </xdr:cNvSpPr>
          </xdr:nvSpPr>
          <xdr:spPr bwMode="auto">
            <a:xfrm>
              <a:off x="475" y="523"/>
              <a:ext cx="24"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dget </a:t>
              </a:r>
            </a:p>
          </xdr:txBody>
        </xdr:sp>
        <xdr:sp macro="" textlink="">
          <xdr:nvSpPr>
            <xdr:cNvPr id="83" name="Rectangle 149">
              <a:extLst>
                <a:ext uri="{FF2B5EF4-FFF2-40B4-BE49-F238E27FC236}">
                  <a16:creationId xmlns:a16="http://schemas.microsoft.com/office/drawing/2014/main" id="{528B754B-4DFF-4E81-81B5-7F048273AC83}"/>
                </a:ext>
              </a:extLst>
            </xdr:cNvPr>
            <xdr:cNvSpPr>
              <a:spLocks noChangeArrowheads="1"/>
            </xdr:cNvSpPr>
          </xdr:nvSpPr>
          <xdr:spPr bwMode="auto">
            <a:xfrm>
              <a:off x="499" y="523"/>
              <a:ext cx="12"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m</a:t>
              </a:r>
            </a:p>
          </xdr:txBody>
        </xdr:sp>
        <xdr:sp macro="" textlink="">
          <xdr:nvSpPr>
            <xdr:cNvPr id="84" name="Rectangle 150">
              <a:extLst>
                <a:ext uri="{FF2B5EF4-FFF2-40B4-BE49-F238E27FC236}">
                  <a16:creationId xmlns:a16="http://schemas.microsoft.com/office/drawing/2014/main" id="{14D71B74-B124-433D-AEE1-CE5B7A72AB07}"/>
                </a:ext>
              </a:extLst>
            </xdr:cNvPr>
            <xdr:cNvSpPr>
              <a:spLocks noChangeArrowheads="1"/>
            </xdr:cNvSpPr>
          </xdr:nvSpPr>
          <xdr:spPr bwMode="auto">
            <a:xfrm>
              <a:off x="508" y="523"/>
              <a:ext cx="5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anufacture, </a:t>
              </a:r>
            </a:p>
          </xdr:txBody>
        </xdr:sp>
        <xdr:sp macro="" textlink="">
          <xdr:nvSpPr>
            <xdr:cNvPr id="85" name="Rectangle 151">
              <a:extLst>
                <a:ext uri="{FF2B5EF4-FFF2-40B4-BE49-F238E27FC236}">
                  <a16:creationId xmlns:a16="http://schemas.microsoft.com/office/drawing/2014/main" id="{1A891A4D-9D93-4955-AA66-2027177E548C}"/>
                </a:ext>
              </a:extLst>
            </xdr:cNvPr>
            <xdr:cNvSpPr>
              <a:spLocks noChangeArrowheads="1"/>
            </xdr:cNvSpPr>
          </xdr:nvSpPr>
          <xdr:spPr bwMode="auto">
            <a:xfrm>
              <a:off x="480" y="535"/>
              <a:ext cx="67"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debt finance)</a:t>
              </a:r>
            </a:p>
          </xdr:txBody>
        </xdr:sp>
        <xdr:sp macro="" textlink="">
          <xdr:nvSpPr>
            <xdr:cNvPr id="86" name="Rectangle 152">
              <a:extLst>
                <a:ext uri="{FF2B5EF4-FFF2-40B4-BE49-F238E27FC236}">
                  <a16:creationId xmlns:a16="http://schemas.microsoft.com/office/drawing/2014/main" id="{B9BAD4D7-36B4-4B59-8F8A-E765C1261744}"/>
                </a:ext>
              </a:extLst>
            </xdr:cNvPr>
            <xdr:cNvSpPr>
              <a:spLocks noChangeArrowheads="1"/>
            </xdr:cNvSpPr>
          </xdr:nvSpPr>
          <xdr:spPr bwMode="auto">
            <a:xfrm>
              <a:off x="834" y="500"/>
              <a:ext cx="142" cy="2"/>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7" name="Rectangle 153">
              <a:extLst>
                <a:ext uri="{FF2B5EF4-FFF2-40B4-BE49-F238E27FC236}">
                  <a16:creationId xmlns:a16="http://schemas.microsoft.com/office/drawing/2014/main" id="{2821311E-3EED-4C79-855F-0679E737D49E}"/>
                </a:ext>
              </a:extLst>
            </xdr:cNvPr>
            <xdr:cNvSpPr>
              <a:spLocks noChangeArrowheads="1"/>
            </xdr:cNvSpPr>
          </xdr:nvSpPr>
          <xdr:spPr bwMode="auto">
            <a:xfrm>
              <a:off x="834" y="502"/>
              <a:ext cx="142" cy="3"/>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Rectangle 154">
              <a:extLst>
                <a:ext uri="{FF2B5EF4-FFF2-40B4-BE49-F238E27FC236}">
                  <a16:creationId xmlns:a16="http://schemas.microsoft.com/office/drawing/2014/main" id="{BEA5A8E7-56DD-4200-937E-BFBB9123BDFB}"/>
                </a:ext>
              </a:extLst>
            </xdr:cNvPr>
            <xdr:cNvSpPr>
              <a:spLocks noChangeArrowheads="1"/>
            </xdr:cNvSpPr>
          </xdr:nvSpPr>
          <xdr:spPr bwMode="auto">
            <a:xfrm>
              <a:off x="834" y="505"/>
              <a:ext cx="142" cy="4"/>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155">
              <a:extLst>
                <a:ext uri="{FF2B5EF4-FFF2-40B4-BE49-F238E27FC236}">
                  <a16:creationId xmlns:a16="http://schemas.microsoft.com/office/drawing/2014/main" id="{141963E9-E14F-4C90-A302-D556BBE12C79}"/>
                </a:ext>
              </a:extLst>
            </xdr:cNvPr>
            <xdr:cNvSpPr>
              <a:spLocks noChangeArrowheads="1"/>
            </xdr:cNvSpPr>
          </xdr:nvSpPr>
          <xdr:spPr bwMode="auto">
            <a:xfrm>
              <a:off x="834" y="509"/>
              <a:ext cx="142" cy="3"/>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Rectangle 156">
              <a:extLst>
                <a:ext uri="{FF2B5EF4-FFF2-40B4-BE49-F238E27FC236}">
                  <a16:creationId xmlns:a16="http://schemas.microsoft.com/office/drawing/2014/main" id="{75718E9E-43DC-4C74-8468-AFFA2C8FC324}"/>
                </a:ext>
              </a:extLst>
            </xdr:cNvPr>
            <xdr:cNvSpPr>
              <a:spLocks noChangeArrowheads="1"/>
            </xdr:cNvSpPr>
          </xdr:nvSpPr>
          <xdr:spPr bwMode="auto">
            <a:xfrm>
              <a:off x="834" y="512"/>
              <a:ext cx="142" cy="3"/>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1" name="Rectangle 157">
              <a:extLst>
                <a:ext uri="{FF2B5EF4-FFF2-40B4-BE49-F238E27FC236}">
                  <a16:creationId xmlns:a16="http://schemas.microsoft.com/office/drawing/2014/main" id="{57D792E3-D5BA-44F3-8943-D3590EDA2DA3}"/>
                </a:ext>
              </a:extLst>
            </xdr:cNvPr>
            <xdr:cNvSpPr>
              <a:spLocks noChangeArrowheads="1"/>
            </xdr:cNvSpPr>
          </xdr:nvSpPr>
          <xdr:spPr bwMode="auto">
            <a:xfrm>
              <a:off x="834" y="515"/>
              <a:ext cx="142" cy="5"/>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 name="Rectangle 158">
              <a:extLst>
                <a:ext uri="{FF2B5EF4-FFF2-40B4-BE49-F238E27FC236}">
                  <a16:creationId xmlns:a16="http://schemas.microsoft.com/office/drawing/2014/main" id="{B200599B-97ED-43B2-9112-3EED3E22E31C}"/>
                </a:ext>
              </a:extLst>
            </xdr:cNvPr>
            <xdr:cNvSpPr>
              <a:spLocks noChangeArrowheads="1"/>
            </xdr:cNvSpPr>
          </xdr:nvSpPr>
          <xdr:spPr bwMode="auto">
            <a:xfrm>
              <a:off x="834" y="520"/>
              <a:ext cx="142"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3" name="Rectangle 159">
              <a:extLst>
                <a:ext uri="{FF2B5EF4-FFF2-40B4-BE49-F238E27FC236}">
                  <a16:creationId xmlns:a16="http://schemas.microsoft.com/office/drawing/2014/main" id="{43976481-BEFD-4ECC-B39C-110F1E146486}"/>
                </a:ext>
              </a:extLst>
            </xdr:cNvPr>
            <xdr:cNvSpPr>
              <a:spLocks noChangeArrowheads="1"/>
            </xdr:cNvSpPr>
          </xdr:nvSpPr>
          <xdr:spPr bwMode="auto">
            <a:xfrm>
              <a:off x="834" y="523"/>
              <a:ext cx="142" cy="3"/>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 name="Rectangle 160">
              <a:extLst>
                <a:ext uri="{FF2B5EF4-FFF2-40B4-BE49-F238E27FC236}">
                  <a16:creationId xmlns:a16="http://schemas.microsoft.com/office/drawing/2014/main" id="{CA8EBC48-566C-499D-A6D7-FAD1D09A3036}"/>
                </a:ext>
              </a:extLst>
            </xdr:cNvPr>
            <xdr:cNvSpPr>
              <a:spLocks noChangeArrowheads="1"/>
            </xdr:cNvSpPr>
          </xdr:nvSpPr>
          <xdr:spPr bwMode="auto">
            <a:xfrm>
              <a:off x="834" y="526"/>
              <a:ext cx="142"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 name="Rectangle 161">
              <a:extLst>
                <a:ext uri="{FF2B5EF4-FFF2-40B4-BE49-F238E27FC236}">
                  <a16:creationId xmlns:a16="http://schemas.microsoft.com/office/drawing/2014/main" id="{88CB4D97-DF80-4D69-B2E4-9D242A09CF20}"/>
                </a:ext>
              </a:extLst>
            </xdr:cNvPr>
            <xdr:cNvSpPr>
              <a:spLocks noChangeArrowheads="1"/>
            </xdr:cNvSpPr>
          </xdr:nvSpPr>
          <xdr:spPr bwMode="auto">
            <a:xfrm>
              <a:off x="834" y="529"/>
              <a:ext cx="142" cy="2"/>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Rectangle 162">
              <a:extLst>
                <a:ext uri="{FF2B5EF4-FFF2-40B4-BE49-F238E27FC236}">
                  <a16:creationId xmlns:a16="http://schemas.microsoft.com/office/drawing/2014/main" id="{B1869B79-DFB1-49F8-8EF9-241C2FE27C4D}"/>
                </a:ext>
              </a:extLst>
            </xdr:cNvPr>
            <xdr:cNvSpPr>
              <a:spLocks noChangeArrowheads="1"/>
            </xdr:cNvSpPr>
          </xdr:nvSpPr>
          <xdr:spPr bwMode="auto">
            <a:xfrm>
              <a:off x="834" y="531"/>
              <a:ext cx="142"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 name="Rectangle 163">
              <a:extLst>
                <a:ext uri="{FF2B5EF4-FFF2-40B4-BE49-F238E27FC236}">
                  <a16:creationId xmlns:a16="http://schemas.microsoft.com/office/drawing/2014/main" id="{939B9A88-5119-40C8-A82A-2865EE030159}"/>
                </a:ext>
              </a:extLst>
            </xdr:cNvPr>
            <xdr:cNvSpPr>
              <a:spLocks noChangeArrowheads="1"/>
            </xdr:cNvSpPr>
          </xdr:nvSpPr>
          <xdr:spPr bwMode="auto">
            <a:xfrm>
              <a:off x="834" y="534"/>
              <a:ext cx="142" cy="3"/>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 name="Rectangle 164">
              <a:extLst>
                <a:ext uri="{FF2B5EF4-FFF2-40B4-BE49-F238E27FC236}">
                  <a16:creationId xmlns:a16="http://schemas.microsoft.com/office/drawing/2014/main" id="{3933E190-31C2-43F6-B656-0AA3B0EDF4AE}"/>
                </a:ext>
              </a:extLst>
            </xdr:cNvPr>
            <xdr:cNvSpPr>
              <a:spLocks noChangeArrowheads="1"/>
            </xdr:cNvSpPr>
          </xdr:nvSpPr>
          <xdr:spPr bwMode="auto">
            <a:xfrm>
              <a:off x="834" y="537"/>
              <a:ext cx="142" cy="2"/>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9" name="Rectangle 165">
              <a:extLst>
                <a:ext uri="{FF2B5EF4-FFF2-40B4-BE49-F238E27FC236}">
                  <a16:creationId xmlns:a16="http://schemas.microsoft.com/office/drawing/2014/main" id="{FF3CFDCC-7C0E-4396-917A-35DBC68D547B}"/>
                </a:ext>
              </a:extLst>
            </xdr:cNvPr>
            <xdr:cNvSpPr>
              <a:spLocks noChangeArrowheads="1"/>
            </xdr:cNvSpPr>
          </xdr:nvSpPr>
          <xdr:spPr bwMode="auto">
            <a:xfrm>
              <a:off x="834" y="539"/>
              <a:ext cx="142" cy="3"/>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 name="Rectangle 166">
              <a:extLst>
                <a:ext uri="{FF2B5EF4-FFF2-40B4-BE49-F238E27FC236}">
                  <a16:creationId xmlns:a16="http://schemas.microsoft.com/office/drawing/2014/main" id="{EDC6E944-1AB4-4035-919F-77A9A2CD7817}"/>
                </a:ext>
              </a:extLst>
            </xdr:cNvPr>
            <xdr:cNvSpPr>
              <a:spLocks noChangeArrowheads="1"/>
            </xdr:cNvSpPr>
          </xdr:nvSpPr>
          <xdr:spPr bwMode="auto">
            <a:xfrm>
              <a:off x="834" y="542"/>
              <a:ext cx="142" cy="2"/>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1" name="Rectangle 167">
              <a:extLst>
                <a:ext uri="{FF2B5EF4-FFF2-40B4-BE49-F238E27FC236}">
                  <a16:creationId xmlns:a16="http://schemas.microsoft.com/office/drawing/2014/main" id="{9ABAA55D-FC29-4BCF-9CAD-82AEFF6FBB39}"/>
                </a:ext>
              </a:extLst>
            </xdr:cNvPr>
            <xdr:cNvSpPr>
              <a:spLocks noChangeArrowheads="1"/>
            </xdr:cNvSpPr>
          </xdr:nvSpPr>
          <xdr:spPr bwMode="auto">
            <a:xfrm>
              <a:off x="834" y="544"/>
              <a:ext cx="142"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2" name="Rectangle 168">
              <a:extLst>
                <a:ext uri="{FF2B5EF4-FFF2-40B4-BE49-F238E27FC236}">
                  <a16:creationId xmlns:a16="http://schemas.microsoft.com/office/drawing/2014/main" id="{8F5BC196-7EDC-41F2-9223-2E746FB0B628}"/>
                </a:ext>
              </a:extLst>
            </xdr:cNvPr>
            <xdr:cNvSpPr>
              <a:spLocks noChangeArrowheads="1"/>
            </xdr:cNvSpPr>
          </xdr:nvSpPr>
          <xdr:spPr bwMode="auto">
            <a:xfrm>
              <a:off x="834" y="546"/>
              <a:ext cx="142" cy="2"/>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 name="Rectangle 169">
              <a:extLst>
                <a:ext uri="{FF2B5EF4-FFF2-40B4-BE49-F238E27FC236}">
                  <a16:creationId xmlns:a16="http://schemas.microsoft.com/office/drawing/2014/main" id="{4DCC548A-6281-4C19-8DDB-0B85A4EF5E6F}"/>
                </a:ext>
              </a:extLst>
            </xdr:cNvPr>
            <xdr:cNvSpPr>
              <a:spLocks noChangeArrowheads="1"/>
            </xdr:cNvSpPr>
          </xdr:nvSpPr>
          <xdr:spPr bwMode="auto">
            <a:xfrm>
              <a:off x="834" y="548"/>
              <a:ext cx="142" cy="2"/>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4" name="Rectangle 170">
              <a:extLst>
                <a:ext uri="{FF2B5EF4-FFF2-40B4-BE49-F238E27FC236}">
                  <a16:creationId xmlns:a16="http://schemas.microsoft.com/office/drawing/2014/main" id="{A20D14AD-C451-493A-A099-0A51D94FEED0}"/>
                </a:ext>
              </a:extLst>
            </xdr:cNvPr>
            <xdr:cNvSpPr>
              <a:spLocks noChangeArrowheads="1"/>
            </xdr:cNvSpPr>
          </xdr:nvSpPr>
          <xdr:spPr bwMode="auto">
            <a:xfrm>
              <a:off x="834" y="500"/>
              <a:ext cx="142" cy="50"/>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5" name="Rectangle 171">
              <a:extLst>
                <a:ext uri="{FF2B5EF4-FFF2-40B4-BE49-F238E27FC236}">
                  <a16:creationId xmlns:a16="http://schemas.microsoft.com/office/drawing/2014/main" id="{E79845F3-67F8-4F60-BB67-A66DE9C0E786}"/>
                </a:ext>
              </a:extLst>
            </xdr:cNvPr>
            <xdr:cNvSpPr>
              <a:spLocks noChangeArrowheads="1"/>
            </xdr:cNvSpPr>
          </xdr:nvSpPr>
          <xdr:spPr bwMode="auto">
            <a:xfrm>
              <a:off x="854" y="516"/>
              <a:ext cx="111"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Real Estate Assets</a:t>
              </a:r>
            </a:p>
          </xdr:txBody>
        </xdr:sp>
        <xdr:sp macro="" textlink="">
          <xdr:nvSpPr>
            <xdr:cNvPr id="106" name="Rectangle 172">
              <a:extLst>
                <a:ext uri="{FF2B5EF4-FFF2-40B4-BE49-F238E27FC236}">
                  <a16:creationId xmlns:a16="http://schemas.microsoft.com/office/drawing/2014/main" id="{230524DC-C32D-4A94-8522-541C7EBF4D2F}"/>
                </a:ext>
              </a:extLst>
            </xdr:cNvPr>
            <xdr:cNvSpPr>
              <a:spLocks noChangeArrowheads="1"/>
            </xdr:cNvSpPr>
          </xdr:nvSpPr>
          <xdr:spPr bwMode="auto">
            <a:xfrm>
              <a:off x="999" y="470"/>
              <a:ext cx="135" cy="2"/>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7" name="Rectangle 173">
              <a:extLst>
                <a:ext uri="{FF2B5EF4-FFF2-40B4-BE49-F238E27FC236}">
                  <a16:creationId xmlns:a16="http://schemas.microsoft.com/office/drawing/2014/main" id="{8A8C2026-E846-46B5-9B6E-63E8AC33A793}"/>
                </a:ext>
              </a:extLst>
            </xdr:cNvPr>
            <xdr:cNvSpPr>
              <a:spLocks noChangeArrowheads="1"/>
            </xdr:cNvSpPr>
          </xdr:nvSpPr>
          <xdr:spPr bwMode="auto">
            <a:xfrm>
              <a:off x="999" y="472"/>
              <a:ext cx="135" cy="4"/>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Rectangle 174">
              <a:extLst>
                <a:ext uri="{FF2B5EF4-FFF2-40B4-BE49-F238E27FC236}">
                  <a16:creationId xmlns:a16="http://schemas.microsoft.com/office/drawing/2014/main" id="{C61B4AF7-3E07-4566-802A-AE5D28870D33}"/>
                </a:ext>
              </a:extLst>
            </xdr:cNvPr>
            <xdr:cNvSpPr>
              <a:spLocks noChangeArrowheads="1"/>
            </xdr:cNvSpPr>
          </xdr:nvSpPr>
          <xdr:spPr bwMode="auto">
            <a:xfrm>
              <a:off x="999" y="476"/>
              <a:ext cx="135" cy="3"/>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9" name="Rectangle 175">
              <a:extLst>
                <a:ext uri="{FF2B5EF4-FFF2-40B4-BE49-F238E27FC236}">
                  <a16:creationId xmlns:a16="http://schemas.microsoft.com/office/drawing/2014/main" id="{F93960D7-26F5-4A90-AE76-CD6B38D67E84}"/>
                </a:ext>
              </a:extLst>
            </xdr:cNvPr>
            <xdr:cNvSpPr>
              <a:spLocks noChangeArrowheads="1"/>
            </xdr:cNvSpPr>
          </xdr:nvSpPr>
          <xdr:spPr bwMode="auto">
            <a:xfrm>
              <a:off x="999" y="479"/>
              <a:ext cx="135" cy="4"/>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Rectangle 176">
              <a:extLst>
                <a:ext uri="{FF2B5EF4-FFF2-40B4-BE49-F238E27FC236}">
                  <a16:creationId xmlns:a16="http://schemas.microsoft.com/office/drawing/2014/main" id="{A3E73C7C-8835-40DC-B3E6-CB9DB384A924}"/>
                </a:ext>
              </a:extLst>
            </xdr:cNvPr>
            <xdr:cNvSpPr>
              <a:spLocks noChangeArrowheads="1"/>
            </xdr:cNvSpPr>
          </xdr:nvSpPr>
          <xdr:spPr bwMode="auto">
            <a:xfrm>
              <a:off x="999" y="483"/>
              <a:ext cx="135" cy="4"/>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1" name="Rectangle 177">
              <a:extLst>
                <a:ext uri="{FF2B5EF4-FFF2-40B4-BE49-F238E27FC236}">
                  <a16:creationId xmlns:a16="http://schemas.microsoft.com/office/drawing/2014/main" id="{D12AFD92-05FD-4B57-AF39-0BDA5E500AA8}"/>
                </a:ext>
              </a:extLst>
            </xdr:cNvPr>
            <xdr:cNvSpPr>
              <a:spLocks noChangeArrowheads="1"/>
            </xdr:cNvSpPr>
          </xdr:nvSpPr>
          <xdr:spPr bwMode="auto">
            <a:xfrm>
              <a:off x="999" y="487"/>
              <a:ext cx="135" cy="5"/>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 name="Rectangle 178">
              <a:extLst>
                <a:ext uri="{FF2B5EF4-FFF2-40B4-BE49-F238E27FC236}">
                  <a16:creationId xmlns:a16="http://schemas.microsoft.com/office/drawing/2014/main" id="{0B00AD86-C2BA-4F9A-90F0-9103AEF17115}"/>
                </a:ext>
              </a:extLst>
            </xdr:cNvPr>
            <xdr:cNvSpPr>
              <a:spLocks noChangeArrowheads="1"/>
            </xdr:cNvSpPr>
          </xdr:nvSpPr>
          <xdr:spPr bwMode="auto">
            <a:xfrm>
              <a:off x="999" y="492"/>
              <a:ext cx="135"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 name="Rectangle 179">
              <a:extLst>
                <a:ext uri="{FF2B5EF4-FFF2-40B4-BE49-F238E27FC236}">
                  <a16:creationId xmlns:a16="http://schemas.microsoft.com/office/drawing/2014/main" id="{0601D914-562B-4E8D-A0F8-39981F949FCE}"/>
                </a:ext>
              </a:extLst>
            </xdr:cNvPr>
            <xdr:cNvSpPr>
              <a:spLocks noChangeArrowheads="1"/>
            </xdr:cNvSpPr>
          </xdr:nvSpPr>
          <xdr:spPr bwMode="auto">
            <a:xfrm>
              <a:off x="999" y="495"/>
              <a:ext cx="135" cy="4"/>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 name="Rectangle 180">
              <a:extLst>
                <a:ext uri="{FF2B5EF4-FFF2-40B4-BE49-F238E27FC236}">
                  <a16:creationId xmlns:a16="http://schemas.microsoft.com/office/drawing/2014/main" id="{FE78DA6E-5DDF-4D3E-A609-4A2BE4770F6F}"/>
                </a:ext>
              </a:extLst>
            </xdr:cNvPr>
            <xdr:cNvSpPr>
              <a:spLocks noChangeArrowheads="1"/>
            </xdr:cNvSpPr>
          </xdr:nvSpPr>
          <xdr:spPr bwMode="auto">
            <a:xfrm>
              <a:off x="999" y="499"/>
              <a:ext cx="135"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5" name="Rectangle 181">
              <a:extLst>
                <a:ext uri="{FF2B5EF4-FFF2-40B4-BE49-F238E27FC236}">
                  <a16:creationId xmlns:a16="http://schemas.microsoft.com/office/drawing/2014/main" id="{3451EBC7-33AC-4C7A-8FDE-7E86250FF30B}"/>
                </a:ext>
              </a:extLst>
            </xdr:cNvPr>
            <xdr:cNvSpPr>
              <a:spLocks noChangeArrowheads="1"/>
            </xdr:cNvSpPr>
          </xdr:nvSpPr>
          <xdr:spPr bwMode="auto">
            <a:xfrm>
              <a:off x="999" y="502"/>
              <a:ext cx="135" cy="3"/>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6" name="Rectangle 182">
              <a:extLst>
                <a:ext uri="{FF2B5EF4-FFF2-40B4-BE49-F238E27FC236}">
                  <a16:creationId xmlns:a16="http://schemas.microsoft.com/office/drawing/2014/main" id="{30089193-32EF-442A-86DB-90D9B50CAFEE}"/>
                </a:ext>
              </a:extLst>
            </xdr:cNvPr>
            <xdr:cNvSpPr>
              <a:spLocks noChangeArrowheads="1"/>
            </xdr:cNvSpPr>
          </xdr:nvSpPr>
          <xdr:spPr bwMode="auto">
            <a:xfrm>
              <a:off x="999" y="505"/>
              <a:ext cx="135"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7" name="Rectangle 183">
              <a:extLst>
                <a:ext uri="{FF2B5EF4-FFF2-40B4-BE49-F238E27FC236}">
                  <a16:creationId xmlns:a16="http://schemas.microsoft.com/office/drawing/2014/main" id="{33786357-E653-4765-B58F-F3A12F7925CF}"/>
                </a:ext>
              </a:extLst>
            </xdr:cNvPr>
            <xdr:cNvSpPr>
              <a:spLocks noChangeArrowheads="1"/>
            </xdr:cNvSpPr>
          </xdr:nvSpPr>
          <xdr:spPr bwMode="auto">
            <a:xfrm>
              <a:off x="999" y="508"/>
              <a:ext cx="135" cy="3"/>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8" name="Rectangle 184">
              <a:extLst>
                <a:ext uri="{FF2B5EF4-FFF2-40B4-BE49-F238E27FC236}">
                  <a16:creationId xmlns:a16="http://schemas.microsoft.com/office/drawing/2014/main" id="{C1C40458-3871-4816-AF1F-5273AA304215}"/>
                </a:ext>
              </a:extLst>
            </xdr:cNvPr>
            <xdr:cNvSpPr>
              <a:spLocks noChangeArrowheads="1"/>
            </xdr:cNvSpPr>
          </xdr:nvSpPr>
          <xdr:spPr bwMode="auto">
            <a:xfrm>
              <a:off x="999" y="511"/>
              <a:ext cx="135" cy="3"/>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9" name="Rectangle 185">
              <a:extLst>
                <a:ext uri="{FF2B5EF4-FFF2-40B4-BE49-F238E27FC236}">
                  <a16:creationId xmlns:a16="http://schemas.microsoft.com/office/drawing/2014/main" id="{7221918F-C15F-4D80-BCE0-DF501F97042B}"/>
                </a:ext>
              </a:extLst>
            </xdr:cNvPr>
            <xdr:cNvSpPr>
              <a:spLocks noChangeArrowheads="1"/>
            </xdr:cNvSpPr>
          </xdr:nvSpPr>
          <xdr:spPr bwMode="auto">
            <a:xfrm>
              <a:off x="999" y="514"/>
              <a:ext cx="135" cy="3"/>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0" name="Rectangle 186">
              <a:extLst>
                <a:ext uri="{FF2B5EF4-FFF2-40B4-BE49-F238E27FC236}">
                  <a16:creationId xmlns:a16="http://schemas.microsoft.com/office/drawing/2014/main" id="{EACAAED2-5E2D-48CA-8DDE-CD0264B11B07}"/>
                </a:ext>
              </a:extLst>
            </xdr:cNvPr>
            <xdr:cNvSpPr>
              <a:spLocks noChangeArrowheads="1"/>
            </xdr:cNvSpPr>
          </xdr:nvSpPr>
          <xdr:spPr bwMode="auto">
            <a:xfrm>
              <a:off x="999" y="517"/>
              <a:ext cx="135" cy="3"/>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1" name="Rectangle 187">
              <a:extLst>
                <a:ext uri="{FF2B5EF4-FFF2-40B4-BE49-F238E27FC236}">
                  <a16:creationId xmlns:a16="http://schemas.microsoft.com/office/drawing/2014/main" id="{887603CF-E750-4374-AE9D-656647FCBB08}"/>
                </a:ext>
              </a:extLst>
            </xdr:cNvPr>
            <xdr:cNvSpPr>
              <a:spLocks noChangeArrowheads="1"/>
            </xdr:cNvSpPr>
          </xdr:nvSpPr>
          <xdr:spPr bwMode="auto">
            <a:xfrm>
              <a:off x="999" y="520"/>
              <a:ext cx="135"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2" name="Rectangle 188">
              <a:extLst>
                <a:ext uri="{FF2B5EF4-FFF2-40B4-BE49-F238E27FC236}">
                  <a16:creationId xmlns:a16="http://schemas.microsoft.com/office/drawing/2014/main" id="{CEF022D0-7D95-4CE5-9C9B-0D773C0D916D}"/>
                </a:ext>
              </a:extLst>
            </xdr:cNvPr>
            <xdr:cNvSpPr>
              <a:spLocks noChangeArrowheads="1"/>
            </xdr:cNvSpPr>
          </xdr:nvSpPr>
          <xdr:spPr bwMode="auto">
            <a:xfrm>
              <a:off x="999" y="522"/>
              <a:ext cx="135" cy="2"/>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3" name="Rectangle 189">
              <a:extLst>
                <a:ext uri="{FF2B5EF4-FFF2-40B4-BE49-F238E27FC236}">
                  <a16:creationId xmlns:a16="http://schemas.microsoft.com/office/drawing/2014/main" id="{98433E8B-37D9-4A20-A4E3-57FF16FC4FCA}"/>
                </a:ext>
              </a:extLst>
            </xdr:cNvPr>
            <xdr:cNvSpPr>
              <a:spLocks noChangeArrowheads="1"/>
            </xdr:cNvSpPr>
          </xdr:nvSpPr>
          <xdr:spPr bwMode="auto">
            <a:xfrm>
              <a:off x="999" y="524"/>
              <a:ext cx="135" cy="2"/>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4" name="Rectangle 190">
              <a:extLst>
                <a:ext uri="{FF2B5EF4-FFF2-40B4-BE49-F238E27FC236}">
                  <a16:creationId xmlns:a16="http://schemas.microsoft.com/office/drawing/2014/main" id="{D43D0385-9A50-4EE3-85ED-5BDF9E89A29B}"/>
                </a:ext>
              </a:extLst>
            </xdr:cNvPr>
            <xdr:cNvSpPr>
              <a:spLocks noChangeArrowheads="1"/>
            </xdr:cNvSpPr>
          </xdr:nvSpPr>
          <xdr:spPr bwMode="auto">
            <a:xfrm>
              <a:off x="999" y="470"/>
              <a:ext cx="135" cy="56"/>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Rectangle 191">
              <a:extLst>
                <a:ext uri="{FF2B5EF4-FFF2-40B4-BE49-F238E27FC236}">
                  <a16:creationId xmlns:a16="http://schemas.microsoft.com/office/drawing/2014/main" id="{790F678D-1733-4EDB-9EA3-7ACF9BCE1A62}"/>
                </a:ext>
              </a:extLst>
            </xdr:cNvPr>
            <xdr:cNvSpPr>
              <a:spLocks noChangeArrowheads="1"/>
            </xdr:cNvSpPr>
          </xdr:nvSpPr>
          <xdr:spPr bwMode="auto">
            <a:xfrm>
              <a:off x="1009" y="473"/>
              <a:ext cx="62"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Operating </a:t>
              </a:r>
            </a:p>
          </xdr:txBody>
        </xdr:sp>
        <xdr:sp macro="" textlink="">
          <xdr:nvSpPr>
            <xdr:cNvPr id="126" name="Rectangle 192">
              <a:extLst>
                <a:ext uri="{FF2B5EF4-FFF2-40B4-BE49-F238E27FC236}">
                  <a16:creationId xmlns:a16="http://schemas.microsoft.com/office/drawing/2014/main" id="{76A3D2D6-64E3-4407-BC74-628C5D067FEB}"/>
                </a:ext>
              </a:extLst>
            </xdr:cNvPr>
            <xdr:cNvSpPr>
              <a:spLocks noChangeArrowheads="1"/>
            </xdr:cNvSpPr>
          </xdr:nvSpPr>
          <xdr:spPr bwMode="auto">
            <a:xfrm>
              <a:off x="1070" y="473"/>
              <a:ext cx="58"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Company</a:t>
              </a:r>
            </a:p>
          </xdr:txBody>
        </xdr:sp>
        <xdr:sp macro="" textlink="">
          <xdr:nvSpPr>
            <xdr:cNvPr id="127" name="Rectangle 193">
              <a:extLst>
                <a:ext uri="{FF2B5EF4-FFF2-40B4-BE49-F238E27FC236}">
                  <a16:creationId xmlns:a16="http://schemas.microsoft.com/office/drawing/2014/main" id="{21948D4B-2E4A-4047-9B47-A1F0B67ECB72}"/>
                </a:ext>
              </a:extLst>
            </xdr:cNvPr>
            <xdr:cNvSpPr>
              <a:spLocks noChangeArrowheads="1"/>
            </xdr:cNvSpPr>
          </xdr:nvSpPr>
          <xdr:spPr bwMode="auto">
            <a:xfrm>
              <a:off x="1021" y="493"/>
              <a:ext cx="9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800" b="0" i="0" u="none" strike="noStrike" baseline="0">
                  <a:solidFill>
                    <a:srgbClr val="000000"/>
                  </a:solidFill>
                  <a:latin typeface="Calibri"/>
                </a:rPr>
                <a:t>(construction, debt </a:t>
              </a:r>
            </a:p>
          </xdr:txBody>
        </xdr:sp>
        <xdr:sp macro="" textlink="">
          <xdr:nvSpPr>
            <xdr:cNvPr id="128" name="Rectangle 194">
              <a:extLst>
                <a:ext uri="{FF2B5EF4-FFF2-40B4-BE49-F238E27FC236}">
                  <a16:creationId xmlns:a16="http://schemas.microsoft.com/office/drawing/2014/main" id="{6854CCE7-E4D0-4513-98C9-CC3EE356961F}"/>
                </a:ext>
              </a:extLst>
            </xdr:cNvPr>
            <xdr:cNvSpPr>
              <a:spLocks noChangeArrowheads="1"/>
            </xdr:cNvSpPr>
          </xdr:nvSpPr>
          <xdr:spPr bwMode="auto">
            <a:xfrm>
              <a:off x="1015" y="507"/>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800" b="0" i="0" u="none" strike="noStrike" baseline="0">
                  <a:solidFill>
                    <a:srgbClr val="000000"/>
                  </a:solidFill>
                  <a:latin typeface="Calibri"/>
                </a:rPr>
                <a:t>finance, collects rent)</a:t>
              </a:r>
            </a:p>
          </xdr:txBody>
        </xdr:sp>
        <xdr:sp macro="" textlink="">
          <xdr:nvSpPr>
            <xdr:cNvPr id="129" name="Rectangle 195">
              <a:extLst>
                <a:ext uri="{FF2B5EF4-FFF2-40B4-BE49-F238E27FC236}">
                  <a16:creationId xmlns:a16="http://schemas.microsoft.com/office/drawing/2014/main" id="{2B94A485-DF70-4D0C-AC68-BEF143579314}"/>
                </a:ext>
              </a:extLst>
            </xdr:cNvPr>
            <xdr:cNvSpPr>
              <a:spLocks noChangeArrowheads="1"/>
            </xdr:cNvSpPr>
          </xdr:nvSpPr>
          <xdr:spPr bwMode="auto">
            <a:xfrm>
              <a:off x="554" y="31"/>
              <a:ext cx="74" cy="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600" b="1" i="0" u="none" strike="noStrike" baseline="0">
                  <a:solidFill>
                    <a:srgbClr val="000000"/>
                  </a:solidFill>
                  <a:latin typeface="Calibri"/>
                </a:rPr>
                <a:t>Example </a:t>
              </a:r>
            </a:p>
          </xdr:txBody>
        </xdr:sp>
        <xdr:sp macro="" textlink="">
          <xdr:nvSpPr>
            <xdr:cNvPr id="130" name="Rectangle 196">
              <a:extLst>
                <a:ext uri="{FF2B5EF4-FFF2-40B4-BE49-F238E27FC236}">
                  <a16:creationId xmlns:a16="http://schemas.microsoft.com/office/drawing/2014/main" id="{B649231A-7908-49E7-8C7B-37BC8E634360}"/>
                </a:ext>
              </a:extLst>
            </xdr:cNvPr>
            <xdr:cNvSpPr>
              <a:spLocks noChangeArrowheads="1"/>
            </xdr:cNvSpPr>
          </xdr:nvSpPr>
          <xdr:spPr bwMode="auto">
            <a:xfrm>
              <a:off x="634" y="31"/>
              <a:ext cx="10" cy="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600" b="1" i="0" u="none" strike="noStrike" baseline="0">
                  <a:solidFill>
                    <a:srgbClr val="000000"/>
                  </a:solidFill>
                  <a:latin typeface="Calibri"/>
                </a:rPr>
                <a:t>–</a:t>
              </a:r>
            </a:p>
          </xdr:txBody>
        </xdr:sp>
        <xdr:sp macro="" textlink="">
          <xdr:nvSpPr>
            <xdr:cNvPr id="131" name="Rectangle 197">
              <a:extLst>
                <a:ext uri="{FF2B5EF4-FFF2-40B4-BE49-F238E27FC236}">
                  <a16:creationId xmlns:a16="http://schemas.microsoft.com/office/drawing/2014/main" id="{7ADEFB2D-208B-4843-B9AC-C908A7448327}"/>
                </a:ext>
              </a:extLst>
            </xdr:cNvPr>
            <xdr:cNvSpPr>
              <a:spLocks noChangeArrowheads="1"/>
            </xdr:cNvSpPr>
          </xdr:nvSpPr>
          <xdr:spPr bwMode="auto">
            <a:xfrm>
              <a:off x="649" y="31"/>
              <a:ext cx="163" cy="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600" b="1" i="0" u="none" strike="noStrike" baseline="0">
                  <a:solidFill>
                    <a:srgbClr val="000000"/>
                  </a:solidFill>
                  <a:latin typeface="Calibri"/>
                </a:rPr>
                <a:t>Interposed Entities</a:t>
              </a:r>
            </a:p>
          </xdr:txBody>
        </xdr:sp>
        <xdr:sp macro="" textlink="">
          <xdr:nvSpPr>
            <xdr:cNvPr id="132" name="Rectangle 198">
              <a:extLst>
                <a:ext uri="{FF2B5EF4-FFF2-40B4-BE49-F238E27FC236}">
                  <a16:creationId xmlns:a16="http://schemas.microsoft.com/office/drawing/2014/main" id="{0B1708D4-EA6A-41D6-BB9B-6096AFE63CE8}"/>
                </a:ext>
              </a:extLst>
            </xdr:cNvPr>
            <xdr:cNvSpPr>
              <a:spLocks noChangeArrowheads="1"/>
            </xdr:cNvSpPr>
          </xdr:nvSpPr>
          <xdr:spPr bwMode="auto">
            <a:xfrm>
              <a:off x="441" y="264"/>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3" name="Rectangle 199">
              <a:extLst>
                <a:ext uri="{FF2B5EF4-FFF2-40B4-BE49-F238E27FC236}">
                  <a16:creationId xmlns:a16="http://schemas.microsoft.com/office/drawing/2014/main" id="{21E2A42D-4BC2-4966-92A6-72A4E6CA2D26}"/>
                </a:ext>
              </a:extLst>
            </xdr:cNvPr>
            <xdr:cNvSpPr>
              <a:spLocks noChangeArrowheads="1"/>
            </xdr:cNvSpPr>
          </xdr:nvSpPr>
          <xdr:spPr bwMode="auto">
            <a:xfrm>
              <a:off x="441" y="264"/>
              <a:ext cx="142" cy="43"/>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4" name="Rectangle 200">
              <a:extLst>
                <a:ext uri="{FF2B5EF4-FFF2-40B4-BE49-F238E27FC236}">
                  <a16:creationId xmlns:a16="http://schemas.microsoft.com/office/drawing/2014/main" id="{744B4512-0550-4CD3-A993-D62B498181A8}"/>
                </a:ext>
              </a:extLst>
            </xdr:cNvPr>
            <xdr:cNvSpPr>
              <a:spLocks noChangeArrowheads="1"/>
            </xdr:cNvSpPr>
          </xdr:nvSpPr>
          <xdr:spPr bwMode="auto">
            <a:xfrm>
              <a:off x="456" y="277"/>
              <a:ext cx="120"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Private Equity Fund</a:t>
              </a:r>
            </a:p>
          </xdr:txBody>
        </xdr:sp>
        <xdr:sp macro="" textlink="">
          <xdr:nvSpPr>
            <xdr:cNvPr id="135" name="Rectangle 201">
              <a:extLst>
                <a:ext uri="{FF2B5EF4-FFF2-40B4-BE49-F238E27FC236}">
                  <a16:creationId xmlns:a16="http://schemas.microsoft.com/office/drawing/2014/main" id="{00AA28ED-D461-430E-9D7A-6A58B26805EA}"/>
                </a:ext>
              </a:extLst>
            </xdr:cNvPr>
            <xdr:cNvSpPr>
              <a:spLocks noChangeArrowheads="1"/>
            </xdr:cNvSpPr>
          </xdr:nvSpPr>
          <xdr:spPr bwMode="auto">
            <a:xfrm>
              <a:off x="834" y="264"/>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6" name="Rectangle 202">
              <a:extLst>
                <a:ext uri="{FF2B5EF4-FFF2-40B4-BE49-F238E27FC236}">
                  <a16:creationId xmlns:a16="http://schemas.microsoft.com/office/drawing/2014/main" id="{9858D2DC-F953-4803-B465-4D6D03E76100}"/>
                </a:ext>
              </a:extLst>
            </xdr:cNvPr>
            <xdr:cNvSpPr>
              <a:spLocks noChangeArrowheads="1"/>
            </xdr:cNvSpPr>
          </xdr:nvSpPr>
          <xdr:spPr bwMode="auto">
            <a:xfrm>
              <a:off x="834" y="264"/>
              <a:ext cx="142" cy="43"/>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7" name="Rectangle 203">
              <a:extLst>
                <a:ext uri="{FF2B5EF4-FFF2-40B4-BE49-F238E27FC236}">
                  <a16:creationId xmlns:a16="http://schemas.microsoft.com/office/drawing/2014/main" id="{28E7D93D-DE38-45EA-AE94-6BBD6EF3AC20}"/>
                </a:ext>
              </a:extLst>
            </xdr:cNvPr>
            <xdr:cNvSpPr>
              <a:spLocks noChangeArrowheads="1"/>
            </xdr:cNvSpPr>
          </xdr:nvSpPr>
          <xdr:spPr bwMode="auto">
            <a:xfrm>
              <a:off x="864" y="277"/>
              <a:ext cx="88"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Property Fund</a:t>
              </a:r>
            </a:p>
          </xdr:txBody>
        </xdr:sp>
        <xdr:sp macro="" textlink="">
          <xdr:nvSpPr>
            <xdr:cNvPr id="138" name="Rectangle 204">
              <a:extLst>
                <a:ext uri="{FF2B5EF4-FFF2-40B4-BE49-F238E27FC236}">
                  <a16:creationId xmlns:a16="http://schemas.microsoft.com/office/drawing/2014/main" id="{FDD0B428-5C1F-4813-9E96-F834D00209AE}"/>
                </a:ext>
              </a:extLst>
            </xdr:cNvPr>
            <xdr:cNvSpPr>
              <a:spLocks noChangeArrowheads="1"/>
            </xdr:cNvSpPr>
          </xdr:nvSpPr>
          <xdr:spPr bwMode="auto">
            <a:xfrm>
              <a:off x="999" y="265"/>
              <a:ext cx="135"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Rectangle 205">
              <a:extLst>
                <a:ext uri="{FF2B5EF4-FFF2-40B4-BE49-F238E27FC236}">
                  <a16:creationId xmlns:a16="http://schemas.microsoft.com/office/drawing/2014/main" id="{BD0E4F1C-6116-4DBE-B6C6-AD11C74DFBA9}"/>
                </a:ext>
              </a:extLst>
            </xdr:cNvPr>
            <xdr:cNvSpPr>
              <a:spLocks noChangeArrowheads="1"/>
            </xdr:cNvSpPr>
          </xdr:nvSpPr>
          <xdr:spPr bwMode="auto">
            <a:xfrm>
              <a:off x="999" y="265"/>
              <a:ext cx="135" cy="43"/>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0" name="Rectangle 206">
              <a:extLst>
                <a:ext uri="{FF2B5EF4-FFF2-40B4-BE49-F238E27FC236}">
                  <a16:creationId xmlns:a16="http://schemas.microsoft.com/office/drawing/2014/main" id="{1915CAE1-675D-44C0-B3EE-8A705AB700C9}"/>
                </a:ext>
              </a:extLst>
            </xdr:cNvPr>
            <xdr:cNvSpPr>
              <a:spLocks noChangeArrowheads="1"/>
            </xdr:cNvSpPr>
          </xdr:nvSpPr>
          <xdr:spPr bwMode="auto">
            <a:xfrm>
              <a:off x="1011" y="277"/>
              <a:ext cx="11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Infrastructure Fund</a:t>
              </a:r>
            </a:p>
          </xdr:txBody>
        </xdr:sp>
        <xdr:sp macro="" textlink="">
          <xdr:nvSpPr>
            <xdr:cNvPr id="141" name="Rectangle 207">
              <a:extLst>
                <a:ext uri="{FF2B5EF4-FFF2-40B4-BE49-F238E27FC236}">
                  <a16:creationId xmlns:a16="http://schemas.microsoft.com/office/drawing/2014/main" id="{6F5A3227-99E3-48CB-9FE9-8FC7D7100D10}"/>
                </a:ext>
              </a:extLst>
            </xdr:cNvPr>
            <xdr:cNvSpPr>
              <a:spLocks noChangeArrowheads="1"/>
            </xdr:cNvSpPr>
          </xdr:nvSpPr>
          <xdr:spPr bwMode="auto">
            <a:xfrm>
              <a:off x="717" y="148"/>
              <a:ext cx="233" cy="3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2" name="Rectangle 208">
              <a:extLst>
                <a:ext uri="{FF2B5EF4-FFF2-40B4-BE49-F238E27FC236}">
                  <a16:creationId xmlns:a16="http://schemas.microsoft.com/office/drawing/2014/main" id="{5C95665E-05B2-4F3A-B290-F104D24B2500}"/>
                </a:ext>
              </a:extLst>
            </xdr:cNvPr>
            <xdr:cNvSpPr>
              <a:spLocks noChangeArrowheads="1"/>
            </xdr:cNvSpPr>
          </xdr:nvSpPr>
          <xdr:spPr bwMode="auto">
            <a:xfrm>
              <a:off x="717" y="148"/>
              <a:ext cx="233" cy="3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3" name="Rectangle 209">
              <a:extLst>
                <a:ext uri="{FF2B5EF4-FFF2-40B4-BE49-F238E27FC236}">
                  <a16:creationId xmlns:a16="http://schemas.microsoft.com/office/drawing/2014/main" id="{A9B24C1F-6591-4FBA-87E5-8B60A4C16EF0}"/>
                </a:ext>
              </a:extLst>
            </xdr:cNvPr>
            <xdr:cNvSpPr>
              <a:spLocks noChangeArrowheads="1"/>
            </xdr:cNvSpPr>
          </xdr:nvSpPr>
          <xdr:spPr bwMode="auto">
            <a:xfrm>
              <a:off x="747" y="159"/>
              <a:ext cx="169"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Default Fund / Fund of Fund</a:t>
              </a:r>
            </a:p>
          </xdr:txBody>
        </xdr:sp>
        <xdr:sp macro="" textlink="">
          <xdr:nvSpPr>
            <xdr:cNvPr id="144" name="Freeform 210">
              <a:extLst>
                <a:ext uri="{FF2B5EF4-FFF2-40B4-BE49-F238E27FC236}">
                  <a16:creationId xmlns:a16="http://schemas.microsoft.com/office/drawing/2014/main" id="{6E172397-7E4D-4F05-9764-4C75470197E0}"/>
                </a:ext>
              </a:extLst>
            </xdr:cNvPr>
            <xdr:cNvSpPr>
              <a:spLocks/>
            </xdr:cNvSpPr>
          </xdr:nvSpPr>
          <xdr:spPr bwMode="auto">
            <a:xfrm>
              <a:off x="512" y="104"/>
              <a:ext cx="146" cy="160"/>
            </a:xfrm>
            <a:custGeom>
              <a:avLst/>
              <a:gdLst>
                <a:gd name="T0" fmla="*/ 146 w 146"/>
                <a:gd name="T1" fmla="*/ 0 h 160"/>
                <a:gd name="T2" fmla="*/ 146 w 146"/>
                <a:gd name="T3" fmla="*/ 128 h 160"/>
                <a:gd name="T4" fmla="*/ 0 w 146"/>
                <a:gd name="T5" fmla="*/ 128 h 160"/>
                <a:gd name="T6" fmla="*/ 0 w 146"/>
                <a:gd name="T7" fmla="*/ 160 h 1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6" h="160">
                  <a:moveTo>
                    <a:pt x="146" y="0"/>
                  </a:moveTo>
                  <a:lnTo>
                    <a:pt x="146" y="128"/>
                  </a:lnTo>
                  <a:lnTo>
                    <a:pt x="0" y="128"/>
                  </a:lnTo>
                  <a:lnTo>
                    <a:pt x="0" y="160"/>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5" name="Freeform 211">
              <a:extLst>
                <a:ext uri="{FF2B5EF4-FFF2-40B4-BE49-F238E27FC236}">
                  <a16:creationId xmlns:a16="http://schemas.microsoft.com/office/drawing/2014/main" id="{98C71749-7BFF-4923-A874-FB7B148C4E68}"/>
                </a:ext>
              </a:extLst>
            </xdr:cNvPr>
            <xdr:cNvSpPr>
              <a:spLocks/>
            </xdr:cNvSpPr>
          </xdr:nvSpPr>
          <xdr:spPr bwMode="auto">
            <a:xfrm>
              <a:off x="658" y="104"/>
              <a:ext cx="247" cy="160"/>
            </a:xfrm>
            <a:custGeom>
              <a:avLst/>
              <a:gdLst>
                <a:gd name="T0" fmla="*/ 0 w 247"/>
                <a:gd name="T1" fmla="*/ 0 h 160"/>
                <a:gd name="T2" fmla="*/ 0 w 247"/>
                <a:gd name="T3" fmla="*/ 128 h 160"/>
                <a:gd name="T4" fmla="*/ 247 w 247"/>
                <a:gd name="T5" fmla="*/ 128 h 160"/>
                <a:gd name="T6" fmla="*/ 247 w 247"/>
                <a:gd name="T7" fmla="*/ 160 h 1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47" h="160">
                  <a:moveTo>
                    <a:pt x="0" y="0"/>
                  </a:moveTo>
                  <a:lnTo>
                    <a:pt x="0" y="128"/>
                  </a:lnTo>
                  <a:lnTo>
                    <a:pt x="247" y="128"/>
                  </a:lnTo>
                  <a:lnTo>
                    <a:pt x="247" y="160"/>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Freeform 212">
              <a:extLst>
                <a:ext uri="{FF2B5EF4-FFF2-40B4-BE49-F238E27FC236}">
                  <a16:creationId xmlns:a16="http://schemas.microsoft.com/office/drawing/2014/main" id="{AFFB3E7C-81F8-4F82-A315-DDDE407F138E}"/>
                </a:ext>
              </a:extLst>
            </xdr:cNvPr>
            <xdr:cNvSpPr>
              <a:spLocks/>
            </xdr:cNvSpPr>
          </xdr:nvSpPr>
          <xdr:spPr bwMode="auto">
            <a:xfrm>
              <a:off x="658" y="104"/>
              <a:ext cx="409" cy="161"/>
            </a:xfrm>
            <a:custGeom>
              <a:avLst/>
              <a:gdLst>
                <a:gd name="T0" fmla="*/ 0 w 409"/>
                <a:gd name="T1" fmla="*/ 0 h 161"/>
                <a:gd name="T2" fmla="*/ 0 w 409"/>
                <a:gd name="T3" fmla="*/ 127 h 161"/>
                <a:gd name="T4" fmla="*/ 409 w 409"/>
                <a:gd name="T5" fmla="*/ 127 h 161"/>
                <a:gd name="T6" fmla="*/ 409 w 409"/>
                <a:gd name="T7" fmla="*/ 161 h 16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09" h="161">
                  <a:moveTo>
                    <a:pt x="0" y="0"/>
                  </a:moveTo>
                  <a:lnTo>
                    <a:pt x="0" y="127"/>
                  </a:lnTo>
                  <a:lnTo>
                    <a:pt x="409" y="127"/>
                  </a:lnTo>
                  <a:lnTo>
                    <a:pt x="409" y="161"/>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7" name="Freeform 213">
              <a:extLst>
                <a:ext uri="{FF2B5EF4-FFF2-40B4-BE49-F238E27FC236}">
                  <a16:creationId xmlns:a16="http://schemas.microsoft.com/office/drawing/2014/main" id="{0503BF91-D6BD-46CB-A250-DF6AD3FE8532}"/>
                </a:ext>
              </a:extLst>
            </xdr:cNvPr>
            <xdr:cNvSpPr>
              <a:spLocks/>
            </xdr:cNvSpPr>
          </xdr:nvSpPr>
          <xdr:spPr bwMode="auto">
            <a:xfrm>
              <a:off x="658" y="104"/>
              <a:ext cx="175" cy="44"/>
            </a:xfrm>
            <a:custGeom>
              <a:avLst/>
              <a:gdLst>
                <a:gd name="T0" fmla="*/ 0 w 175"/>
                <a:gd name="T1" fmla="*/ 0 h 44"/>
                <a:gd name="T2" fmla="*/ 0 w 175"/>
                <a:gd name="T3" fmla="*/ 22 h 44"/>
                <a:gd name="T4" fmla="*/ 175 w 175"/>
                <a:gd name="T5" fmla="*/ 22 h 44"/>
                <a:gd name="T6" fmla="*/ 175 w 175"/>
                <a:gd name="T7" fmla="*/ 44 h 4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5" h="44">
                  <a:moveTo>
                    <a:pt x="0" y="0"/>
                  </a:moveTo>
                  <a:lnTo>
                    <a:pt x="0" y="22"/>
                  </a:lnTo>
                  <a:lnTo>
                    <a:pt x="175" y="22"/>
                  </a:lnTo>
                  <a:lnTo>
                    <a:pt x="175" y="44"/>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8" name="Freeform 214">
              <a:extLst>
                <a:ext uri="{FF2B5EF4-FFF2-40B4-BE49-F238E27FC236}">
                  <a16:creationId xmlns:a16="http://schemas.microsoft.com/office/drawing/2014/main" id="{F26C3B13-D69C-456C-85A1-E29138EC9283}"/>
                </a:ext>
              </a:extLst>
            </xdr:cNvPr>
            <xdr:cNvSpPr>
              <a:spLocks/>
            </xdr:cNvSpPr>
          </xdr:nvSpPr>
          <xdr:spPr bwMode="auto">
            <a:xfrm>
              <a:off x="658" y="183"/>
              <a:ext cx="176" cy="16"/>
            </a:xfrm>
            <a:custGeom>
              <a:avLst/>
              <a:gdLst>
                <a:gd name="T0" fmla="*/ 176 w 176"/>
                <a:gd name="T1" fmla="*/ 0 h 16"/>
                <a:gd name="T2" fmla="*/ 176 w 176"/>
                <a:gd name="T3" fmla="*/ 16 h 16"/>
                <a:gd name="T4" fmla="*/ 0 w 176"/>
                <a:gd name="T5" fmla="*/ 16 h 16"/>
                <a:gd name="T6" fmla="*/ 0 60000 65536"/>
                <a:gd name="T7" fmla="*/ 0 60000 65536"/>
                <a:gd name="T8" fmla="*/ 0 60000 65536"/>
              </a:gdLst>
              <a:ahLst/>
              <a:cxnLst>
                <a:cxn ang="T6">
                  <a:pos x="T0" y="T1"/>
                </a:cxn>
                <a:cxn ang="T7">
                  <a:pos x="T2" y="T3"/>
                </a:cxn>
                <a:cxn ang="T8">
                  <a:pos x="T4" y="T5"/>
                </a:cxn>
              </a:cxnLst>
              <a:rect l="0" t="0" r="r" b="b"/>
              <a:pathLst>
                <a:path w="176" h="16">
                  <a:moveTo>
                    <a:pt x="176" y="0"/>
                  </a:moveTo>
                  <a:lnTo>
                    <a:pt x="176" y="16"/>
                  </a:lnTo>
                  <a:lnTo>
                    <a:pt x="0" y="16"/>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9" name="Rectangle 215">
              <a:extLst>
                <a:ext uri="{FF2B5EF4-FFF2-40B4-BE49-F238E27FC236}">
                  <a16:creationId xmlns:a16="http://schemas.microsoft.com/office/drawing/2014/main" id="{5F9A89D8-F41D-4BBF-9EFD-FC79B81F73A2}"/>
                </a:ext>
              </a:extLst>
            </xdr:cNvPr>
            <xdr:cNvSpPr>
              <a:spLocks noChangeArrowheads="1"/>
            </xdr:cNvSpPr>
          </xdr:nvSpPr>
          <xdr:spPr bwMode="auto">
            <a:xfrm>
              <a:off x="247" y="372"/>
              <a:ext cx="142" cy="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0" name="Rectangle 216">
              <a:extLst>
                <a:ext uri="{FF2B5EF4-FFF2-40B4-BE49-F238E27FC236}">
                  <a16:creationId xmlns:a16="http://schemas.microsoft.com/office/drawing/2014/main" id="{4BD1F544-8EBA-49FB-AB5F-A85FCC7C50DC}"/>
                </a:ext>
              </a:extLst>
            </xdr:cNvPr>
            <xdr:cNvSpPr>
              <a:spLocks noChangeArrowheads="1"/>
            </xdr:cNvSpPr>
          </xdr:nvSpPr>
          <xdr:spPr bwMode="auto">
            <a:xfrm>
              <a:off x="247" y="372"/>
              <a:ext cx="142" cy="56"/>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1" name="Rectangle 217">
              <a:extLst>
                <a:ext uri="{FF2B5EF4-FFF2-40B4-BE49-F238E27FC236}">
                  <a16:creationId xmlns:a16="http://schemas.microsoft.com/office/drawing/2014/main" id="{7024D165-3FDC-4CCE-B007-E5589EE054D7}"/>
                </a:ext>
              </a:extLst>
            </xdr:cNvPr>
            <xdr:cNvSpPr>
              <a:spLocks noChangeArrowheads="1"/>
            </xdr:cNvSpPr>
          </xdr:nvSpPr>
          <xdr:spPr bwMode="auto">
            <a:xfrm>
              <a:off x="298" y="392"/>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Holdco</a:t>
              </a:r>
            </a:p>
          </xdr:txBody>
        </xdr:sp>
        <xdr:sp macro="" textlink="">
          <xdr:nvSpPr>
            <xdr:cNvPr id="152" name="Rectangle 218">
              <a:extLst>
                <a:ext uri="{FF2B5EF4-FFF2-40B4-BE49-F238E27FC236}">
                  <a16:creationId xmlns:a16="http://schemas.microsoft.com/office/drawing/2014/main" id="{4D7238C5-DB0B-4E7D-A254-DD3BC98B962F}"/>
                </a:ext>
              </a:extLst>
            </xdr:cNvPr>
            <xdr:cNvSpPr>
              <a:spLocks noChangeArrowheads="1"/>
            </xdr:cNvSpPr>
          </xdr:nvSpPr>
          <xdr:spPr bwMode="auto">
            <a:xfrm>
              <a:off x="441" y="373"/>
              <a:ext cx="142" cy="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3" name="Rectangle 219">
              <a:extLst>
                <a:ext uri="{FF2B5EF4-FFF2-40B4-BE49-F238E27FC236}">
                  <a16:creationId xmlns:a16="http://schemas.microsoft.com/office/drawing/2014/main" id="{820E9A67-61A2-47C8-8B6B-95364D2F35DE}"/>
                </a:ext>
              </a:extLst>
            </xdr:cNvPr>
            <xdr:cNvSpPr>
              <a:spLocks noChangeArrowheads="1"/>
            </xdr:cNvSpPr>
          </xdr:nvSpPr>
          <xdr:spPr bwMode="auto">
            <a:xfrm>
              <a:off x="441" y="373"/>
              <a:ext cx="142" cy="5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4" name="Rectangle 220">
              <a:extLst>
                <a:ext uri="{FF2B5EF4-FFF2-40B4-BE49-F238E27FC236}">
                  <a16:creationId xmlns:a16="http://schemas.microsoft.com/office/drawing/2014/main" id="{43A22A69-DC15-42D4-9CDA-FD923EA5EE2F}"/>
                </a:ext>
              </a:extLst>
            </xdr:cNvPr>
            <xdr:cNvSpPr>
              <a:spLocks noChangeArrowheads="1"/>
            </xdr:cNvSpPr>
          </xdr:nvSpPr>
          <xdr:spPr bwMode="auto">
            <a:xfrm>
              <a:off x="489" y="375"/>
              <a:ext cx="42"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Holdco</a:t>
              </a:r>
            </a:p>
          </xdr:txBody>
        </xdr:sp>
        <xdr:sp macro="" textlink="">
          <xdr:nvSpPr>
            <xdr:cNvPr id="155" name="Rectangle 221">
              <a:extLst>
                <a:ext uri="{FF2B5EF4-FFF2-40B4-BE49-F238E27FC236}">
                  <a16:creationId xmlns:a16="http://schemas.microsoft.com/office/drawing/2014/main" id="{BDA0792A-1635-4290-9C4F-6C9CF71B1FE3}"/>
                </a:ext>
              </a:extLst>
            </xdr:cNvPr>
            <xdr:cNvSpPr>
              <a:spLocks noChangeArrowheads="1"/>
            </xdr:cNvSpPr>
          </xdr:nvSpPr>
          <xdr:spPr bwMode="auto">
            <a:xfrm>
              <a:off x="461" y="395"/>
              <a:ext cx="10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(controls voting, debt </a:t>
              </a:r>
            </a:p>
          </xdr:txBody>
        </xdr:sp>
        <xdr:sp macro="" textlink="">
          <xdr:nvSpPr>
            <xdr:cNvPr id="156" name="Rectangle 222">
              <a:extLst>
                <a:ext uri="{FF2B5EF4-FFF2-40B4-BE49-F238E27FC236}">
                  <a16:creationId xmlns:a16="http://schemas.microsoft.com/office/drawing/2014/main" id="{5B71E427-BF83-47C7-B538-DB19A29FBC59}"/>
                </a:ext>
              </a:extLst>
            </xdr:cNvPr>
            <xdr:cNvSpPr>
              <a:spLocks noChangeArrowheads="1"/>
            </xdr:cNvSpPr>
          </xdr:nvSpPr>
          <xdr:spPr bwMode="auto">
            <a:xfrm>
              <a:off x="493" y="409"/>
              <a:ext cx="42"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finance)</a:t>
              </a:r>
            </a:p>
          </xdr:txBody>
        </xdr:sp>
        <xdr:sp macro="" textlink="">
          <xdr:nvSpPr>
            <xdr:cNvPr id="157" name="Rectangle 223">
              <a:extLst>
                <a:ext uri="{FF2B5EF4-FFF2-40B4-BE49-F238E27FC236}">
                  <a16:creationId xmlns:a16="http://schemas.microsoft.com/office/drawing/2014/main" id="{0B23C443-13F6-4398-90D9-4674035FEE49}"/>
                </a:ext>
              </a:extLst>
            </xdr:cNvPr>
            <xdr:cNvSpPr>
              <a:spLocks noChangeArrowheads="1"/>
            </xdr:cNvSpPr>
          </xdr:nvSpPr>
          <xdr:spPr bwMode="auto">
            <a:xfrm>
              <a:off x="650" y="263"/>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8" name="Rectangle 224">
              <a:extLst>
                <a:ext uri="{FF2B5EF4-FFF2-40B4-BE49-F238E27FC236}">
                  <a16:creationId xmlns:a16="http://schemas.microsoft.com/office/drawing/2014/main" id="{08EB851B-70F1-475C-8B78-2B4BB543ABFA}"/>
                </a:ext>
              </a:extLst>
            </xdr:cNvPr>
            <xdr:cNvSpPr>
              <a:spLocks noChangeArrowheads="1"/>
            </xdr:cNvSpPr>
          </xdr:nvSpPr>
          <xdr:spPr bwMode="auto">
            <a:xfrm>
              <a:off x="650" y="263"/>
              <a:ext cx="142" cy="43"/>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Rectangle 225">
              <a:extLst>
                <a:ext uri="{FF2B5EF4-FFF2-40B4-BE49-F238E27FC236}">
                  <a16:creationId xmlns:a16="http://schemas.microsoft.com/office/drawing/2014/main" id="{7211D6C1-375C-45F9-9956-8B4EEAA03774}"/>
                </a:ext>
              </a:extLst>
            </xdr:cNvPr>
            <xdr:cNvSpPr>
              <a:spLocks noChangeArrowheads="1"/>
            </xdr:cNvSpPr>
          </xdr:nvSpPr>
          <xdr:spPr bwMode="auto">
            <a:xfrm>
              <a:off x="667" y="276"/>
              <a:ext cx="11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Fixed Income Fund</a:t>
              </a:r>
            </a:p>
          </xdr:txBody>
        </xdr:sp>
        <xdr:sp macro="" textlink="">
          <xdr:nvSpPr>
            <xdr:cNvPr id="160" name="Rectangle 226">
              <a:extLst>
                <a:ext uri="{FF2B5EF4-FFF2-40B4-BE49-F238E27FC236}">
                  <a16:creationId xmlns:a16="http://schemas.microsoft.com/office/drawing/2014/main" id="{7080271F-9B37-42F3-AFC7-F21FD50EB5FF}"/>
                </a:ext>
              </a:extLst>
            </xdr:cNvPr>
            <xdr:cNvSpPr>
              <a:spLocks noChangeArrowheads="1"/>
            </xdr:cNvSpPr>
          </xdr:nvSpPr>
          <xdr:spPr bwMode="auto">
            <a:xfrm>
              <a:off x="650" y="501"/>
              <a:ext cx="142" cy="3"/>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1" name="Rectangle 227">
              <a:extLst>
                <a:ext uri="{FF2B5EF4-FFF2-40B4-BE49-F238E27FC236}">
                  <a16:creationId xmlns:a16="http://schemas.microsoft.com/office/drawing/2014/main" id="{131F0074-B5EA-41C8-B3EE-9053CA684555}"/>
                </a:ext>
              </a:extLst>
            </xdr:cNvPr>
            <xdr:cNvSpPr>
              <a:spLocks noChangeArrowheads="1"/>
            </xdr:cNvSpPr>
          </xdr:nvSpPr>
          <xdr:spPr bwMode="auto">
            <a:xfrm>
              <a:off x="650" y="504"/>
              <a:ext cx="142" cy="3"/>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2" name="Rectangle 228">
              <a:extLst>
                <a:ext uri="{FF2B5EF4-FFF2-40B4-BE49-F238E27FC236}">
                  <a16:creationId xmlns:a16="http://schemas.microsoft.com/office/drawing/2014/main" id="{073C8C9C-614C-4675-99B0-00474E7A979C}"/>
                </a:ext>
              </a:extLst>
            </xdr:cNvPr>
            <xdr:cNvSpPr>
              <a:spLocks noChangeArrowheads="1"/>
            </xdr:cNvSpPr>
          </xdr:nvSpPr>
          <xdr:spPr bwMode="auto">
            <a:xfrm>
              <a:off x="650" y="507"/>
              <a:ext cx="142" cy="3"/>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3" name="Rectangle 229">
              <a:extLst>
                <a:ext uri="{FF2B5EF4-FFF2-40B4-BE49-F238E27FC236}">
                  <a16:creationId xmlns:a16="http://schemas.microsoft.com/office/drawing/2014/main" id="{5D128C02-0DE2-473C-AC4B-C45ABE1476A7}"/>
                </a:ext>
              </a:extLst>
            </xdr:cNvPr>
            <xdr:cNvSpPr>
              <a:spLocks noChangeArrowheads="1"/>
            </xdr:cNvSpPr>
          </xdr:nvSpPr>
          <xdr:spPr bwMode="auto">
            <a:xfrm>
              <a:off x="650" y="510"/>
              <a:ext cx="142" cy="3"/>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4" name="Rectangle 230">
              <a:extLst>
                <a:ext uri="{FF2B5EF4-FFF2-40B4-BE49-F238E27FC236}">
                  <a16:creationId xmlns:a16="http://schemas.microsoft.com/office/drawing/2014/main" id="{69D415C1-11EB-4CB6-B243-57CC248EEEC8}"/>
                </a:ext>
              </a:extLst>
            </xdr:cNvPr>
            <xdr:cNvSpPr>
              <a:spLocks noChangeArrowheads="1"/>
            </xdr:cNvSpPr>
          </xdr:nvSpPr>
          <xdr:spPr bwMode="auto">
            <a:xfrm>
              <a:off x="650" y="513"/>
              <a:ext cx="142" cy="3"/>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5" name="Rectangle 231">
              <a:extLst>
                <a:ext uri="{FF2B5EF4-FFF2-40B4-BE49-F238E27FC236}">
                  <a16:creationId xmlns:a16="http://schemas.microsoft.com/office/drawing/2014/main" id="{1516B02D-7F6E-4E63-A93A-193B2E8E5FA3}"/>
                </a:ext>
              </a:extLst>
            </xdr:cNvPr>
            <xdr:cNvSpPr>
              <a:spLocks noChangeArrowheads="1"/>
            </xdr:cNvSpPr>
          </xdr:nvSpPr>
          <xdr:spPr bwMode="auto">
            <a:xfrm>
              <a:off x="650" y="516"/>
              <a:ext cx="142" cy="5"/>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 name="Rectangle 232">
              <a:extLst>
                <a:ext uri="{FF2B5EF4-FFF2-40B4-BE49-F238E27FC236}">
                  <a16:creationId xmlns:a16="http://schemas.microsoft.com/office/drawing/2014/main" id="{EAF08C1A-7698-428C-83D1-3FE93D0D3451}"/>
                </a:ext>
              </a:extLst>
            </xdr:cNvPr>
            <xdr:cNvSpPr>
              <a:spLocks noChangeArrowheads="1"/>
            </xdr:cNvSpPr>
          </xdr:nvSpPr>
          <xdr:spPr bwMode="auto">
            <a:xfrm>
              <a:off x="650" y="521"/>
              <a:ext cx="142"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7" name="Rectangle 233">
              <a:extLst>
                <a:ext uri="{FF2B5EF4-FFF2-40B4-BE49-F238E27FC236}">
                  <a16:creationId xmlns:a16="http://schemas.microsoft.com/office/drawing/2014/main" id="{54259A6F-9D63-4290-81E0-416196A99F00}"/>
                </a:ext>
              </a:extLst>
            </xdr:cNvPr>
            <xdr:cNvSpPr>
              <a:spLocks noChangeArrowheads="1"/>
            </xdr:cNvSpPr>
          </xdr:nvSpPr>
          <xdr:spPr bwMode="auto">
            <a:xfrm>
              <a:off x="650" y="524"/>
              <a:ext cx="142" cy="3"/>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8" name="Rectangle 234">
              <a:extLst>
                <a:ext uri="{FF2B5EF4-FFF2-40B4-BE49-F238E27FC236}">
                  <a16:creationId xmlns:a16="http://schemas.microsoft.com/office/drawing/2014/main" id="{D9E528E1-8D0A-4A4A-B966-D27C2818658C}"/>
                </a:ext>
              </a:extLst>
            </xdr:cNvPr>
            <xdr:cNvSpPr>
              <a:spLocks noChangeArrowheads="1"/>
            </xdr:cNvSpPr>
          </xdr:nvSpPr>
          <xdr:spPr bwMode="auto">
            <a:xfrm>
              <a:off x="650" y="527"/>
              <a:ext cx="142"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 name="Rectangle 235">
              <a:extLst>
                <a:ext uri="{FF2B5EF4-FFF2-40B4-BE49-F238E27FC236}">
                  <a16:creationId xmlns:a16="http://schemas.microsoft.com/office/drawing/2014/main" id="{D77F28CD-E0DB-495B-882C-C68E0D3E272E}"/>
                </a:ext>
              </a:extLst>
            </xdr:cNvPr>
            <xdr:cNvSpPr>
              <a:spLocks noChangeArrowheads="1"/>
            </xdr:cNvSpPr>
          </xdr:nvSpPr>
          <xdr:spPr bwMode="auto">
            <a:xfrm>
              <a:off x="650" y="530"/>
              <a:ext cx="142" cy="2"/>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0" name="Rectangle 236">
              <a:extLst>
                <a:ext uri="{FF2B5EF4-FFF2-40B4-BE49-F238E27FC236}">
                  <a16:creationId xmlns:a16="http://schemas.microsoft.com/office/drawing/2014/main" id="{13ABFD7A-8418-4074-A6E8-B1EA80E5592C}"/>
                </a:ext>
              </a:extLst>
            </xdr:cNvPr>
            <xdr:cNvSpPr>
              <a:spLocks noChangeArrowheads="1"/>
            </xdr:cNvSpPr>
          </xdr:nvSpPr>
          <xdr:spPr bwMode="auto">
            <a:xfrm>
              <a:off x="650" y="532"/>
              <a:ext cx="142"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 name="Rectangle 237">
              <a:extLst>
                <a:ext uri="{FF2B5EF4-FFF2-40B4-BE49-F238E27FC236}">
                  <a16:creationId xmlns:a16="http://schemas.microsoft.com/office/drawing/2014/main" id="{3F4772AD-64C1-4535-B16A-6A2A6A6CF1FE}"/>
                </a:ext>
              </a:extLst>
            </xdr:cNvPr>
            <xdr:cNvSpPr>
              <a:spLocks noChangeArrowheads="1"/>
            </xdr:cNvSpPr>
          </xdr:nvSpPr>
          <xdr:spPr bwMode="auto">
            <a:xfrm>
              <a:off x="650" y="535"/>
              <a:ext cx="142" cy="3"/>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 name="Rectangle 238">
              <a:extLst>
                <a:ext uri="{FF2B5EF4-FFF2-40B4-BE49-F238E27FC236}">
                  <a16:creationId xmlns:a16="http://schemas.microsoft.com/office/drawing/2014/main" id="{00925D53-9BE9-4DF4-8629-0A70B0829A2A}"/>
                </a:ext>
              </a:extLst>
            </xdr:cNvPr>
            <xdr:cNvSpPr>
              <a:spLocks noChangeArrowheads="1"/>
            </xdr:cNvSpPr>
          </xdr:nvSpPr>
          <xdr:spPr bwMode="auto">
            <a:xfrm>
              <a:off x="650" y="538"/>
              <a:ext cx="142" cy="2"/>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3" name="Rectangle 239">
              <a:extLst>
                <a:ext uri="{FF2B5EF4-FFF2-40B4-BE49-F238E27FC236}">
                  <a16:creationId xmlns:a16="http://schemas.microsoft.com/office/drawing/2014/main" id="{3D8AA03C-09B4-48B1-B98A-F3323709DD98}"/>
                </a:ext>
              </a:extLst>
            </xdr:cNvPr>
            <xdr:cNvSpPr>
              <a:spLocks noChangeArrowheads="1"/>
            </xdr:cNvSpPr>
          </xdr:nvSpPr>
          <xdr:spPr bwMode="auto">
            <a:xfrm>
              <a:off x="650" y="540"/>
              <a:ext cx="142" cy="3"/>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4" name="Rectangle 240">
              <a:extLst>
                <a:ext uri="{FF2B5EF4-FFF2-40B4-BE49-F238E27FC236}">
                  <a16:creationId xmlns:a16="http://schemas.microsoft.com/office/drawing/2014/main" id="{D26924ED-6E1C-4E6E-9508-F7080ED64A8C}"/>
                </a:ext>
              </a:extLst>
            </xdr:cNvPr>
            <xdr:cNvSpPr>
              <a:spLocks noChangeArrowheads="1"/>
            </xdr:cNvSpPr>
          </xdr:nvSpPr>
          <xdr:spPr bwMode="auto">
            <a:xfrm>
              <a:off x="650" y="543"/>
              <a:ext cx="142" cy="3"/>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5" name="Rectangle 241">
              <a:extLst>
                <a:ext uri="{FF2B5EF4-FFF2-40B4-BE49-F238E27FC236}">
                  <a16:creationId xmlns:a16="http://schemas.microsoft.com/office/drawing/2014/main" id="{A84CB059-7D2E-4ABF-AF9D-0D1F2A47CA5A}"/>
                </a:ext>
              </a:extLst>
            </xdr:cNvPr>
            <xdr:cNvSpPr>
              <a:spLocks noChangeArrowheads="1"/>
            </xdr:cNvSpPr>
          </xdr:nvSpPr>
          <xdr:spPr bwMode="auto">
            <a:xfrm>
              <a:off x="650" y="546"/>
              <a:ext cx="142"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6" name="Rectangle 242">
              <a:extLst>
                <a:ext uri="{FF2B5EF4-FFF2-40B4-BE49-F238E27FC236}">
                  <a16:creationId xmlns:a16="http://schemas.microsoft.com/office/drawing/2014/main" id="{6C8F2701-F79F-4177-BC34-F2D289278BBA}"/>
                </a:ext>
              </a:extLst>
            </xdr:cNvPr>
            <xdr:cNvSpPr>
              <a:spLocks noChangeArrowheads="1"/>
            </xdr:cNvSpPr>
          </xdr:nvSpPr>
          <xdr:spPr bwMode="auto">
            <a:xfrm>
              <a:off x="650" y="548"/>
              <a:ext cx="142" cy="1"/>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7" name="Rectangle 243">
              <a:extLst>
                <a:ext uri="{FF2B5EF4-FFF2-40B4-BE49-F238E27FC236}">
                  <a16:creationId xmlns:a16="http://schemas.microsoft.com/office/drawing/2014/main" id="{566F46DA-5A36-40DE-9501-D2A03D084280}"/>
                </a:ext>
              </a:extLst>
            </xdr:cNvPr>
            <xdr:cNvSpPr>
              <a:spLocks noChangeArrowheads="1"/>
            </xdr:cNvSpPr>
          </xdr:nvSpPr>
          <xdr:spPr bwMode="auto">
            <a:xfrm>
              <a:off x="650" y="549"/>
              <a:ext cx="142" cy="2"/>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8" name="Rectangle 244">
              <a:extLst>
                <a:ext uri="{FF2B5EF4-FFF2-40B4-BE49-F238E27FC236}">
                  <a16:creationId xmlns:a16="http://schemas.microsoft.com/office/drawing/2014/main" id="{C1FEEF3F-4DD5-49E0-963D-04DBBF7B690F}"/>
                </a:ext>
              </a:extLst>
            </xdr:cNvPr>
            <xdr:cNvSpPr>
              <a:spLocks noChangeArrowheads="1"/>
            </xdr:cNvSpPr>
          </xdr:nvSpPr>
          <xdr:spPr bwMode="auto">
            <a:xfrm>
              <a:off x="650" y="501"/>
              <a:ext cx="142" cy="50"/>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9" name="Rectangle 245">
              <a:extLst>
                <a:ext uri="{FF2B5EF4-FFF2-40B4-BE49-F238E27FC236}">
                  <a16:creationId xmlns:a16="http://schemas.microsoft.com/office/drawing/2014/main" id="{9EBFD4C4-4654-4C80-8F3C-EAB7EF0E2618}"/>
                </a:ext>
              </a:extLst>
            </xdr:cNvPr>
            <xdr:cNvSpPr>
              <a:spLocks noChangeArrowheads="1"/>
            </xdr:cNvSpPr>
          </xdr:nvSpPr>
          <xdr:spPr bwMode="auto">
            <a:xfrm>
              <a:off x="677" y="516"/>
              <a:ext cx="94"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Debt Securities</a:t>
              </a:r>
            </a:p>
          </xdr:txBody>
        </xdr:sp>
        <xdr:sp macro="" textlink="">
          <xdr:nvSpPr>
            <xdr:cNvPr id="180" name="Rectangle 246">
              <a:extLst>
                <a:ext uri="{FF2B5EF4-FFF2-40B4-BE49-F238E27FC236}">
                  <a16:creationId xmlns:a16="http://schemas.microsoft.com/office/drawing/2014/main" id="{DC485604-98BE-421E-A3D9-16773937D020}"/>
                </a:ext>
              </a:extLst>
            </xdr:cNvPr>
            <xdr:cNvSpPr>
              <a:spLocks noChangeArrowheads="1"/>
            </xdr:cNvSpPr>
          </xdr:nvSpPr>
          <xdr:spPr bwMode="auto">
            <a:xfrm>
              <a:off x="650" y="551"/>
              <a:ext cx="142" cy="3"/>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1" name="Rectangle 247">
              <a:extLst>
                <a:ext uri="{FF2B5EF4-FFF2-40B4-BE49-F238E27FC236}">
                  <a16:creationId xmlns:a16="http://schemas.microsoft.com/office/drawing/2014/main" id="{FACE8F21-5333-4723-89ED-02468CA39797}"/>
                </a:ext>
              </a:extLst>
            </xdr:cNvPr>
            <xdr:cNvSpPr>
              <a:spLocks noChangeArrowheads="1"/>
            </xdr:cNvSpPr>
          </xdr:nvSpPr>
          <xdr:spPr bwMode="auto">
            <a:xfrm>
              <a:off x="650" y="554"/>
              <a:ext cx="142" cy="3"/>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2" name="Rectangle 248">
              <a:extLst>
                <a:ext uri="{FF2B5EF4-FFF2-40B4-BE49-F238E27FC236}">
                  <a16:creationId xmlns:a16="http://schemas.microsoft.com/office/drawing/2014/main" id="{7CAF9DF1-4730-41FE-BEE8-3A849D6EC6AB}"/>
                </a:ext>
              </a:extLst>
            </xdr:cNvPr>
            <xdr:cNvSpPr>
              <a:spLocks noChangeArrowheads="1"/>
            </xdr:cNvSpPr>
          </xdr:nvSpPr>
          <xdr:spPr bwMode="auto">
            <a:xfrm>
              <a:off x="650" y="557"/>
              <a:ext cx="142" cy="3"/>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3" name="Rectangle 249">
              <a:extLst>
                <a:ext uri="{FF2B5EF4-FFF2-40B4-BE49-F238E27FC236}">
                  <a16:creationId xmlns:a16="http://schemas.microsoft.com/office/drawing/2014/main" id="{55F6A74F-46A3-462F-AD16-62836D95D091}"/>
                </a:ext>
              </a:extLst>
            </xdr:cNvPr>
            <xdr:cNvSpPr>
              <a:spLocks noChangeArrowheads="1"/>
            </xdr:cNvSpPr>
          </xdr:nvSpPr>
          <xdr:spPr bwMode="auto">
            <a:xfrm>
              <a:off x="650" y="560"/>
              <a:ext cx="142" cy="3"/>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4" name="Rectangle 250">
              <a:extLst>
                <a:ext uri="{FF2B5EF4-FFF2-40B4-BE49-F238E27FC236}">
                  <a16:creationId xmlns:a16="http://schemas.microsoft.com/office/drawing/2014/main" id="{CD811173-0B70-47D6-83BD-4207E8E0D8CF}"/>
                </a:ext>
              </a:extLst>
            </xdr:cNvPr>
            <xdr:cNvSpPr>
              <a:spLocks noChangeArrowheads="1"/>
            </xdr:cNvSpPr>
          </xdr:nvSpPr>
          <xdr:spPr bwMode="auto">
            <a:xfrm>
              <a:off x="650" y="563"/>
              <a:ext cx="142" cy="3"/>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5" name="Rectangle 251">
              <a:extLst>
                <a:ext uri="{FF2B5EF4-FFF2-40B4-BE49-F238E27FC236}">
                  <a16:creationId xmlns:a16="http://schemas.microsoft.com/office/drawing/2014/main" id="{BE311526-DC92-4DEB-B35F-878E7FC39C5D}"/>
                </a:ext>
              </a:extLst>
            </xdr:cNvPr>
            <xdr:cNvSpPr>
              <a:spLocks noChangeArrowheads="1"/>
            </xdr:cNvSpPr>
          </xdr:nvSpPr>
          <xdr:spPr bwMode="auto">
            <a:xfrm>
              <a:off x="650" y="566"/>
              <a:ext cx="142" cy="5"/>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 name="Rectangle 252">
              <a:extLst>
                <a:ext uri="{FF2B5EF4-FFF2-40B4-BE49-F238E27FC236}">
                  <a16:creationId xmlns:a16="http://schemas.microsoft.com/office/drawing/2014/main" id="{59FFE506-036C-49DD-B810-C8A32D920494}"/>
                </a:ext>
              </a:extLst>
            </xdr:cNvPr>
            <xdr:cNvSpPr>
              <a:spLocks noChangeArrowheads="1"/>
            </xdr:cNvSpPr>
          </xdr:nvSpPr>
          <xdr:spPr bwMode="auto">
            <a:xfrm>
              <a:off x="650" y="571"/>
              <a:ext cx="142"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7" name="Rectangle 253">
              <a:extLst>
                <a:ext uri="{FF2B5EF4-FFF2-40B4-BE49-F238E27FC236}">
                  <a16:creationId xmlns:a16="http://schemas.microsoft.com/office/drawing/2014/main" id="{946AAE92-594C-4A3A-9F8C-EB1E795A055A}"/>
                </a:ext>
              </a:extLst>
            </xdr:cNvPr>
            <xdr:cNvSpPr>
              <a:spLocks noChangeArrowheads="1"/>
            </xdr:cNvSpPr>
          </xdr:nvSpPr>
          <xdr:spPr bwMode="auto">
            <a:xfrm>
              <a:off x="650" y="574"/>
              <a:ext cx="142" cy="3"/>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8" name="Rectangle 254">
              <a:extLst>
                <a:ext uri="{FF2B5EF4-FFF2-40B4-BE49-F238E27FC236}">
                  <a16:creationId xmlns:a16="http://schemas.microsoft.com/office/drawing/2014/main" id="{537B6D13-2BD1-4CD7-AB31-3640FD6514EC}"/>
                </a:ext>
              </a:extLst>
            </xdr:cNvPr>
            <xdr:cNvSpPr>
              <a:spLocks noChangeArrowheads="1"/>
            </xdr:cNvSpPr>
          </xdr:nvSpPr>
          <xdr:spPr bwMode="auto">
            <a:xfrm>
              <a:off x="650" y="577"/>
              <a:ext cx="142"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9" name="Rectangle 255">
              <a:extLst>
                <a:ext uri="{FF2B5EF4-FFF2-40B4-BE49-F238E27FC236}">
                  <a16:creationId xmlns:a16="http://schemas.microsoft.com/office/drawing/2014/main" id="{291B0610-2EB8-4580-8784-3CAAFFB98872}"/>
                </a:ext>
              </a:extLst>
            </xdr:cNvPr>
            <xdr:cNvSpPr>
              <a:spLocks noChangeArrowheads="1"/>
            </xdr:cNvSpPr>
          </xdr:nvSpPr>
          <xdr:spPr bwMode="auto">
            <a:xfrm>
              <a:off x="650" y="580"/>
              <a:ext cx="142" cy="2"/>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0" name="Rectangle 256">
              <a:extLst>
                <a:ext uri="{FF2B5EF4-FFF2-40B4-BE49-F238E27FC236}">
                  <a16:creationId xmlns:a16="http://schemas.microsoft.com/office/drawing/2014/main" id="{88BCDF0A-B772-46E3-9F88-D454062E465B}"/>
                </a:ext>
              </a:extLst>
            </xdr:cNvPr>
            <xdr:cNvSpPr>
              <a:spLocks noChangeArrowheads="1"/>
            </xdr:cNvSpPr>
          </xdr:nvSpPr>
          <xdr:spPr bwMode="auto">
            <a:xfrm>
              <a:off x="650" y="582"/>
              <a:ext cx="142"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1" name="Rectangle 257">
              <a:extLst>
                <a:ext uri="{FF2B5EF4-FFF2-40B4-BE49-F238E27FC236}">
                  <a16:creationId xmlns:a16="http://schemas.microsoft.com/office/drawing/2014/main" id="{FE4B8B8C-254F-49CF-A2A2-A67D734E977D}"/>
                </a:ext>
              </a:extLst>
            </xdr:cNvPr>
            <xdr:cNvSpPr>
              <a:spLocks noChangeArrowheads="1"/>
            </xdr:cNvSpPr>
          </xdr:nvSpPr>
          <xdr:spPr bwMode="auto">
            <a:xfrm>
              <a:off x="650" y="585"/>
              <a:ext cx="142" cy="3"/>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2" name="Rectangle 258">
              <a:extLst>
                <a:ext uri="{FF2B5EF4-FFF2-40B4-BE49-F238E27FC236}">
                  <a16:creationId xmlns:a16="http://schemas.microsoft.com/office/drawing/2014/main" id="{05D2F3D8-D521-46F4-94B1-51FC7D9DC0E0}"/>
                </a:ext>
              </a:extLst>
            </xdr:cNvPr>
            <xdr:cNvSpPr>
              <a:spLocks noChangeArrowheads="1"/>
            </xdr:cNvSpPr>
          </xdr:nvSpPr>
          <xdr:spPr bwMode="auto">
            <a:xfrm>
              <a:off x="650" y="588"/>
              <a:ext cx="142" cy="3"/>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3" name="Rectangle 259">
              <a:extLst>
                <a:ext uri="{FF2B5EF4-FFF2-40B4-BE49-F238E27FC236}">
                  <a16:creationId xmlns:a16="http://schemas.microsoft.com/office/drawing/2014/main" id="{2B34D2C6-34EF-4728-ACC5-510E7BE4F679}"/>
                </a:ext>
              </a:extLst>
            </xdr:cNvPr>
            <xdr:cNvSpPr>
              <a:spLocks noChangeArrowheads="1"/>
            </xdr:cNvSpPr>
          </xdr:nvSpPr>
          <xdr:spPr bwMode="auto">
            <a:xfrm>
              <a:off x="650" y="591"/>
              <a:ext cx="142" cy="2"/>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4" name="Rectangle 260">
              <a:extLst>
                <a:ext uri="{FF2B5EF4-FFF2-40B4-BE49-F238E27FC236}">
                  <a16:creationId xmlns:a16="http://schemas.microsoft.com/office/drawing/2014/main" id="{8A1E0874-39A9-487E-88F8-AD4E611CDDED}"/>
                </a:ext>
              </a:extLst>
            </xdr:cNvPr>
            <xdr:cNvSpPr>
              <a:spLocks noChangeArrowheads="1"/>
            </xdr:cNvSpPr>
          </xdr:nvSpPr>
          <xdr:spPr bwMode="auto">
            <a:xfrm>
              <a:off x="650" y="593"/>
              <a:ext cx="142" cy="3"/>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5" name="Rectangle 261">
              <a:extLst>
                <a:ext uri="{FF2B5EF4-FFF2-40B4-BE49-F238E27FC236}">
                  <a16:creationId xmlns:a16="http://schemas.microsoft.com/office/drawing/2014/main" id="{C36F9A3E-BB65-442E-BDE9-567AD7F73E67}"/>
                </a:ext>
              </a:extLst>
            </xdr:cNvPr>
            <xdr:cNvSpPr>
              <a:spLocks noChangeArrowheads="1"/>
            </xdr:cNvSpPr>
          </xdr:nvSpPr>
          <xdr:spPr bwMode="auto">
            <a:xfrm>
              <a:off x="650" y="596"/>
              <a:ext cx="142"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6" name="Rectangle 262">
              <a:extLst>
                <a:ext uri="{FF2B5EF4-FFF2-40B4-BE49-F238E27FC236}">
                  <a16:creationId xmlns:a16="http://schemas.microsoft.com/office/drawing/2014/main" id="{1FADDCBB-17DD-4660-8A7F-5E1873DE5D91}"/>
                </a:ext>
              </a:extLst>
            </xdr:cNvPr>
            <xdr:cNvSpPr>
              <a:spLocks noChangeArrowheads="1"/>
            </xdr:cNvSpPr>
          </xdr:nvSpPr>
          <xdr:spPr bwMode="auto">
            <a:xfrm>
              <a:off x="650" y="598"/>
              <a:ext cx="142" cy="1"/>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7" name="Rectangle 263">
              <a:extLst>
                <a:ext uri="{FF2B5EF4-FFF2-40B4-BE49-F238E27FC236}">
                  <a16:creationId xmlns:a16="http://schemas.microsoft.com/office/drawing/2014/main" id="{03003E45-C840-449D-9C4C-5E9828E23F00}"/>
                </a:ext>
              </a:extLst>
            </xdr:cNvPr>
            <xdr:cNvSpPr>
              <a:spLocks noChangeArrowheads="1"/>
            </xdr:cNvSpPr>
          </xdr:nvSpPr>
          <xdr:spPr bwMode="auto">
            <a:xfrm>
              <a:off x="650" y="599"/>
              <a:ext cx="142" cy="3"/>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8" name="Rectangle 264">
              <a:extLst>
                <a:ext uri="{FF2B5EF4-FFF2-40B4-BE49-F238E27FC236}">
                  <a16:creationId xmlns:a16="http://schemas.microsoft.com/office/drawing/2014/main" id="{1A02F03A-840E-4FB4-9592-05AF64261806}"/>
                </a:ext>
              </a:extLst>
            </xdr:cNvPr>
            <xdr:cNvSpPr>
              <a:spLocks noChangeArrowheads="1"/>
            </xdr:cNvSpPr>
          </xdr:nvSpPr>
          <xdr:spPr bwMode="auto">
            <a:xfrm>
              <a:off x="650" y="551"/>
              <a:ext cx="142" cy="51"/>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Rectangle 265">
              <a:extLst>
                <a:ext uri="{FF2B5EF4-FFF2-40B4-BE49-F238E27FC236}">
                  <a16:creationId xmlns:a16="http://schemas.microsoft.com/office/drawing/2014/main" id="{833FEBDF-2218-4B95-ACB5-C5A1567035F5}"/>
                </a:ext>
              </a:extLst>
            </xdr:cNvPr>
            <xdr:cNvSpPr>
              <a:spLocks noChangeArrowheads="1"/>
            </xdr:cNvSpPr>
          </xdr:nvSpPr>
          <xdr:spPr bwMode="auto">
            <a:xfrm>
              <a:off x="677" y="555"/>
              <a:ext cx="9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RMBS Interests</a:t>
              </a:r>
            </a:p>
          </xdr:txBody>
        </xdr:sp>
        <xdr:sp macro="" textlink="">
          <xdr:nvSpPr>
            <xdr:cNvPr id="200" name="Rectangle 266">
              <a:extLst>
                <a:ext uri="{FF2B5EF4-FFF2-40B4-BE49-F238E27FC236}">
                  <a16:creationId xmlns:a16="http://schemas.microsoft.com/office/drawing/2014/main" id="{60C77E67-F031-4349-90E8-D9C1BDBA5172}"/>
                </a:ext>
              </a:extLst>
            </xdr:cNvPr>
            <xdr:cNvSpPr>
              <a:spLocks noChangeArrowheads="1"/>
            </xdr:cNvSpPr>
          </xdr:nvSpPr>
          <xdr:spPr bwMode="auto">
            <a:xfrm>
              <a:off x="671" y="571"/>
              <a:ext cx="10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800" b="0" i="0" u="none" strike="noStrike" baseline="0">
                  <a:solidFill>
                    <a:srgbClr val="000000"/>
                  </a:solidFill>
                  <a:latin typeface="Calibri"/>
                </a:rPr>
                <a:t>(Residential Mortgage</a:t>
              </a:r>
            </a:p>
          </xdr:txBody>
        </xdr:sp>
        <xdr:sp macro="" textlink="">
          <xdr:nvSpPr>
            <xdr:cNvPr id="201" name="Rectangle 267">
              <a:extLst>
                <a:ext uri="{FF2B5EF4-FFF2-40B4-BE49-F238E27FC236}">
                  <a16:creationId xmlns:a16="http://schemas.microsoft.com/office/drawing/2014/main" id="{ED97F66D-E1EA-4479-9D08-FB8C31B4762A}"/>
                </a:ext>
              </a:extLst>
            </xdr:cNvPr>
            <xdr:cNvSpPr>
              <a:spLocks noChangeArrowheads="1"/>
            </xdr:cNvSpPr>
          </xdr:nvSpPr>
          <xdr:spPr bwMode="auto">
            <a:xfrm>
              <a:off x="767" y="571"/>
              <a:ext cx="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800" b="0" i="0" u="none" strike="noStrike" baseline="0">
                  <a:solidFill>
                    <a:srgbClr val="000000"/>
                  </a:solidFill>
                  <a:latin typeface="Calibri"/>
                </a:rPr>
                <a:t>-</a:t>
              </a:r>
            </a:p>
          </xdr:txBody>
        </xdr:sp>
        <xdr:sp macro="" textlink="">
          <xdr:nvSpPr>
            <xdr:cNvPr id="202" name="Rectangle 268">
              <a:extLst>
                <a:ext uri="{FF2B5EF4-FFF2-40B4-BE49-F238E27FC236}">
                  <a16:creationId xmlns:a16="http://schemas.microsoft.com/office/drawing/2014/main" id="{D4BBAA40-C94C-4AD7-9955-6739B868C13D}"/>
                </a:ext>
              </a:extLst>
            </xdr:cNvPr>
            <xdr:cNvSpPr>
              <a:spLocks noChangeArrowheads="1"/>
            </xdr:cNvSpPr>
          </xdr:nvSpPr>
          <xdr:spPr bwMode="auto">
            <a:xfrm>
              <a:off x="682" y="583"/>
              <a:ext cx="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800" b="0" i="0" u="none" strike="noStrike" baseline="0">
                  <a:solidFill>
                    <a:srgbClr val="000000"/>
                  </a:solidFill>
                  <a:latin typeface="Calibri"/>
                </a:rPr>
                <a:t>Backed Securities)</a:t>
              </a:r>
            </a:p>
          </xdr:txBody>
        </xdr:sp>
        <xdr:sp macro="" textlink="">
          <xdr:nvSpPr>
            <xdr:cNvPr id="203" name="Rectangle 269">
              <a:extLst>
                <a:ext uri="{FF2B5EF4-FFF2-40B4-BE49-F238E27FC236}">
                  <a16:creationId xmlns:a16="http://schemas.microsoft.com/office/drawing/2014/main" id="{E7069805-1064-4305-95E7-3D3C3F0E4B60}"/>
                </a:ext>
              </a:extLst>
            </xdr:cNvPr>
            <xdr:cNvSpPr>
              <a:spLocks noChangeArrowheads="1"/>
            </xdr:cNvSpPr>
          </xdr:nvSpPr>
          <xdr:spPr bwMode="auto">
            <a:xfrm>
              <a:off x="650" y="372"/>
              <a:ext cx="142" cy="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4" name="Rectangle 270">
              <a:extLst>
                <a:ext uri="{FF2B5EF4-FFF2-40B4-BE49-F238E27FC236}">
                  <a16:creationId xmlns:a16="http://schemas.microsoft.com/office/drawing/2014/main" id="{16CE1CEF-D161-4B6E-92B1-C4ACC6FFCFF0}"/>
                </a:ext>
              </a:extLst>
            </xdr:cNvPr>
            <xdr:cNvSpPr>
              <a:spLocks noChangeArrowheads="1"/>
            </xdr:cNvSpPr>
          </xdr:nvSpPr>
          <xdr:spPr bwMode="auto">
            <a:xfrm>
              <a:off x="650" y="372"/>
              <a:ext cx="142" cy="56"/>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 name="Rectangle 271">
              <a:extLst>
                <a:ext uri="{FF2B5EF4-FFF2-40B4-BE49-F238E27FC236}">
                  <a16:creationId xmlns:a16="http://schemas.microsoft.com/office/drawing/2014/main" id="{54EC9F0B-7780-4050-9686-ED9586D85AE3}"/>
                </a:ext>
              </a:extLst>
            </xdr:cNvPr>
            <xdr:cNvSpPr>
              <a:spLocks noChangeArrowheads="1"/>
            </xdr:cNvSpPr>
          </xdr:nvSpPr>
          <xdr:spPr bwMode="auto">
            <a:xfrm>
              <a:off x="701" y="384"/>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Holdco</a:t>
              </a:r>
            </a:p>
          </xdr:txBody>
        </xdr:sp>
        <xdr:sp macro="" textlink="">
          <xdr:nvSpPr>
            <xdr:cNvPr id="206" name="Rectangle 272">
              <a:extLst>
                <a:ext uri="{FF2B5EF4-FFF2-40B4-BE49-F238E27FC236}">
                  <a16:creationId xmlns:a16="http://schemas.microsoft.com/office/drawing/2014/main" id="{648CF59B-7695-420E-9C32-FD0EDC37CD46}"/>
                </a:ext>
              </a:extLst>
            </xdr:cNvPr>
            <xdr:cNvSpPr>
              <a:spLocks noChangeArrowheads="1"/>
            </xdr:cNvSpPr>
          </xdr:nvSpPr>
          <xdr:spPr bwMode="auto">
            <a:xfrm>
              <a:off x="687" y="401"/>
              <a:ext cx="71"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(debt finance)</a:t>
              </a:r>
            </a:p>
          </xdr:txBody>
        </xdr:sp>
        <xdr:sp macro="" textlink="">
          <xdr:nvSpPr>
            <xdr:cNvPr id="207" name="Rectangle 273">
              <a:extLst>
                <a:ext uri="{FF2B5EF4-FFF2-40B4-BE49-F238E27FC236}">
                  <a16:creationId xmlns:a16="http://schemas.microsoft.com/office/drawing/2014/main" id="{3A41433F-F200-47FE-9FA8-FF03785C3E0A}"/>
                </a:ext>
              </a:extLst>
            </xdr:cNvPr>
            <xdr:cNvSpPr>
              <a:spLocks noChangeArrowheads="1"/>
            </xdr:cNvSpPr>
          </xdr:nvSpPr>
          <xdr:spPr bwMode="auto">
            <a:xfrm>
              <a:off x="834" y="372"/>
              <a:ext cx="142" cy="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 name="Rectangle 274">
              <a:extLst>
                <a:ext uri="{FF2B5EF4-FFF2-40B4-BE49-F238E27FC236}">
                  <a16:creationId xmlns:a16="http://schemas.microsoft.com/office/drawing/2014/main" id="{4DF2E698-0EA6-4AA7-BF2B-CC70A193324A}"/>
                </a:ext>
              </a:extLst>
            </xdr:cNvPr>
            <xdr:cNvSpPr>
              <a:spLocks noChangeArrowheads="1"/>
            </xdr:cNvSpPr>
          </xdr:nvSpPr>
          <xdr:spPr bwMode="auto">
            <a:xfrm>
              <a:off x="834" y="372"/>
              <a:ext cx="142" cy="56"/>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9" name="Rectangle 275">
              <a:extLst>
                <a:ext uri="{FF2B5EF4-FFF2-40B4-BE49-F238E27FC236}">
                  <a16:creationId xmlns:a16="http://schemas.microsoft.com/office/drawing/2014/main" id="{D73ADDA3-8372-4CE7-9767-772FD58AC583}"/>
                </a:ext>
              </a:extLst>
            </xdr:cNvPr>
            <xdr:cNvSpPr>
              <a:spLocks noChangeArrowheads="1"/>
            </xdr:cNvSpPr>
          </xdr:nvSpPr>
          <xdr:spPr bwMode="auto">
            <a:xfrm>
              <a:off x="848" y="379"/>
              <a:ext cx="12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Operating Company</a:t>
              </a:r>
            </a:p>
          </xdr:txBody>
        </xdr:sp>
        <xdr:sp macro="" textlink="">
          <xdr:nvSpPr>
            <xdr:cNvPr id="210" name="Rectangle 276">
              <a:extLst>
                <a:ext uri="{FF2B5EF4-FFF2-40B4-BE49-F238E27FC236}">
                  <a16:creationId xmlns:a16="http://schemas.microsoft.com/office/drawing/2014/main" id="{AF948B2B-A88E-47AE-B9E4-CB7B0AAF912A}"/>
                </a:ext>
              </a:extLst>
            </xdr:cNvPr>
            <xdr:cNvSpPr>
              <a:spLocks noChangeArrowheads="1"/>
            </xdr:cNvSpPr>
          </xdr:nvSpPr>
          <xdr:spPr bwMode="auto">
            <a:xfrm>
              <a:off x="860" y="393"/>
              <a:ext cx="94"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(construction, debt </a:t>
              </a:r>
            </a:p>
          </xdr:txBody>
        </xdr:sp>
        <xdr:sp macro="" textlink="">
          <xdr:nvSpPr>
            <xdr:cNvPr id="211" name="Rectangle 277">
              <a:extLst>
                <a:ext uri="{FF2B5EF4-FFF2-40B4-BE49-F238E27FC236}">
                  <a16:creationId xmlns:a16="http://schemas.microsoft.com/office/drawing/2014/main" id="{F554776F-25E8-4ADC-A943-71B5C0F89260}"/>
                </a:ext>
              </a:extLst>
            </xdr:cNvPr>
            <xdr:cNvSpPr>
              <a:spLocks noChangeArrowheads="1"/>
            </xdr:cNvSpPr>
          </xdr:nvSpPr>
          <xdr:spPr bwMode="auto">
            <a:xfrm>
              <a:off x="854" y="409"/>
              <a:ext cx="10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800" b="0" i="1" u="none" strike="noStrike" baseline="0">
                  <a:solidFill>
                    <a:srgbClr val="000000"/>
                  </a:solidFill>
                  <a:latin typeface="Calibri"/>
                </a:rPr>
                <a:t>finance, collects rent)</a:t>
              </a:r>
            </a:p>
          </xdr:txBody>
        </xdr:sp>
        <xdr:sp macro="" textlink="">
          <xdr:nvSpPr>
            <xdr:cNvPr id="212" name="Rectangle 278">
              <a:extLst>
                <a:ext uri="{FF2B5EF4-FFF2-40B4-BE49-F238E27FC236}">
                  <a16:creationId xmlns:a16="http://schemas.microsoft.com/office/drawing/2014/main" id="{9530639F-A58F-41AB-8DFA-D388192BB0F8}"/>
                </a:ext>
              </a:extLst>
            </xdr:cNvPr>
            <xdr:cNvSpPr>
              <a:spLocks noChangeArrowheads="1"/>
            </xdr:cNvSpPr>
          </xdr:nvSpPr>
          <xdr:spPr bwMode="auto">
            <a:xfrm>
              <a:off x="999" y="568"/>
              <a:ext cx="135" cy="2"/>
            </a:xfrm>
            <a:prstGeom prst="rect">
              <a:avLst/>
            </a:prstGeom>
            <a:solidFill>
              <a:srgbClr val="B5D5A7"/>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 name="Rectangle 279">
              <a:extLst>
                <a:ext uri="{FF2B5EF4-FFF2-40B4-BE49-F238E27FC236}">
                  <a16:creationId xmlns:a16="http://schemas.microsoft.com/office/drawing/2014/main" id="{E021E228-092C-4BDC-8E5A-E65E19F13781}"/>
                </a:ext>
              </a:extLst>
            </xdr:cNvPr>
            <xdr:cNvSpPr>
              <a:spLocks noChangeArrowheads="1"/>
            </xdr:cNvSpPr>
          </xdr:nvSpPr>
          <xdr:spPr bwMode="auto">
            <a:xfrm>
              <a:off x="999" y="570"/>
              <a:ext cx="135" cy="3"/>
            </a:xfrm>
            <a:prstGeom prst="rect">
              <a:avLst/>
            </a:prstGeom>
            <a:solidFill>
              <a:srgbClr val="B4D4A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4" name="Rectangle 280">
              <a:extLst>
                <a:ext uri="{FF2B5EF4-FFF2-40B4-BE49-F238E27FC236}">
                  <a16:creationId xmlns:a16="http://schemas.microsoft.com/office/drawing/2014/main" id="{3C22D9A4-0495-44EE-AE85-3D7224DC190D}"/>
                </a:ext>
              </a:extLst>
            </xdr:cNvPr>
            <xdr:cNvSpPr>
              <a:spLocks noChangeArrowheads="1"/>
            </xdr:cNvSpPr>
          </xdr:nvSpPr>
          <xdr:spPr bwMode="auto">
            <a:xfrm>
              <a:off x="999" y="573"/>
              <a:ext cx="135" cy="3"/>
            </a:xfrm>
            <a:prstGeom prst="rect">
              <a:avLst/>
            </a:prstGeom>
            <a:solidFill>
              <a:srgbClr val="B2D3A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Rectangle 281">
              <a:extLst>
                <a:ext uri="{FF2B5EF4-FFF2-40B4-BE49-F238E27FC236}">
                  <a16:creationId xmlns:a16="http://schemas.microsoft.com/office/drawing/2014/main" id="{29708846-03CB-4437-9593-EE8D5BA4418F}"/>
                </a:ext>
              </a:extLst>
            </xdr:cNvPr>
            <xdr:cNvSpPr>
              <a:spLocks noChangeArrowheads="1"/>
            </xdr:cNvSpPr>
          </xdr:nvSpPr>
          <xdr:spPr bwMode="auto">
            <a:xfrm>
              <a:off x="999" y="576"/>
              <a:ext cx="135" cy="3"/>
            </a:xfrm>
            <a:prstGeom prst="rect">
              <a:avLst/>
            </a:prstGeom>
            <a:solidFill>
              <a:srgbClr val="B1D2A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6" name="Rectangle 282">
              <a:extLst>
                <a:ext uri="{FF2B5EF4-FFF2-40B4-BE49-F238E27FC236}">
                  <a16:creationId xmlns:a16="http://schemas.microsoft.com/office/drawing/2014/main" id="{28224F88-4EB6-4CB9-A923-556339102B5E}"/>
                </a:ext>
              </a:extLst>
            </xdr:cNvPr>
            <xdr:cNvSpPr>
              <a:spLocks noChangeArrowheads="1"/>
            </xdr:cNvSpPr>
          </xdr:nvSpPr>
          <xdr:spPr bwMode="auto">
            <a:xfrm>
              <a:off x="999" y="579"/>
              <a:ext cx="135" cy="4"/>
            </a:xfrm>
            <a:prstGeom prst="rect">
              <a:avLst/>
            </a:prstGeom>
            <a:solidFill>
              <a:srgbClr val="B0D2A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 name="Rectangle 283">
              <a:extLst>
                <a:ext uri="{FF2B5EF4-FFF2-40B4-BE49-F238E27FC236}">
                  <a16:creationId xmlns:a16="http://schemas.microsoft.com/office/drawing/2014/main" id="{8A698E27-52E9-4E42-AC7E-07526F5D195F}"/>
                </a:ext>
              </a:extLst>
            </xdr:cNvPr>
            <xdr:cNvSpPr>
              <a:spLocks noChangeArrowheads="1"/>
            </xdr:cNvSpPr>
          </xdr:nvSpPr>
          <xdr:spPr bwMode="auto">
            <a:xfrm>
              <a:off x="999" y="583"/>
              <a:ext cx="135" cy="4"/>
            </a:xfrm>
            <a:prstGeom prst="rect">
              <a:avLst/>
            </a:prstGeom>
            <a:solidFill>
              <a:srgbClr val="AED19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 name="Rectangle 284">
              <a:extLst>
                <a:ext uri="{FF2B5EF4-FFF2-40B4-BE49-F238E27FC236}">
                  <a16:creationId xmlns:a16="http://schemas.microsoft.com/office/drawing/2014/main" id="{6C487B0B-6E61-4369-8833-D02B774ED7BA}"/>
                </a:ext>
              </a:extLst>
            </xdr:cNvPr>
            <xdr:cNvSpPr>
              <a:spLocks noChangeArrowheads="1"/>
            </xdr:cNvSpPr>
          </xdr:nvSpPr>
          <xdr:spPr bwMode="auto">
            <a:xfrm>
              <a:off x="999" y="587"/>
              <a:ext cx="135" cy="3"/>
            </a:xfrm>
            <a:prstGeom prst="rect">
              <a:avLst/>
            </a:prstGeom>
            <a:solidFill>
              <a:srgbClr val="ACD09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 name="Rectangle 285">
              <a:extLst>
                <a:ext uri="{FF2B5EF4-FFF2-40B4-BE49-F238E27FC236}">
                  <a16:creationId xmlns:a16="http://schemas.microsoft.com/office/drawing/2014/main" id="{69A47E26-929D-45DA-9EE8-0B0AC3458D99}"/>
                </a:ext>
              </a:extLst>
            </xdr:cNvPr>
            <xdr:cNvSpPr>
              <a:spLocks noChangeArrowheads="1"/>
            </xdr:cNvSpPr>
          </xdr:nvSpPr>
          <xdr:spPr bwMode="auto">
            <a:xfrm>
              <a:off x="999" y="590"/>
              <a:ext cx="135" cy="3"/>
            </a:xfrm>
            <a:prstGeom prst="rect">
              <a:avLst/>
            </a:prstGeom>
            <a:solidFill>
              <a:srgbClr val="ABCF9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0" name="Rectangle 286">
              <a:extLst>
                <a:ext uri="{FF2B5EF4-FFF2-40B4-BE49-F238E27FC236}">
                  <a16:creationId xmlns:a16="http://schemas.microsoft.com/office/drawing/2014/main" id="{E807C7FF-1B5A-41B6-AA5A-16EAE6A57F0E}"/>
                </a:ext>
              </a:extLst>
            </xdr:cNvPr>
            <xdr:cNvSpPr>
              <a:spLocks noChangeArrowheads="1"/>
            </xdr:cNvSpPr>
          </xdr:nvSpPr>
          <xdr:spPr bwMode="auto">
            <a:xfrm>
              <a:off x="999" y="593"/>
              <a:ext cx="135" cy="3"/>
            </a:xfrm>
            <a:prstGeom prst="rect">
              <a:avLst/>
            </a:prstGeom>
            <a:solidFill>
              <a:srgbClr val="A9CE9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 name="Rectangle 287">
              <a:extLst>
                <a:ext uri="{FF2B5EF4-FFF2-40B4-BE49-F238E27FC236}">
                  <a16:creationId xmlns:a16="http://schemas.microsoft.com/office/drawing/2014/main" id="{62EDF2A2-80D6-433C-85C4-1EC0B924A88C}"/>
                </a:ext>
              </a:extLst>
            </xdr:cNvPr>
            <xdr:cNvSpPr>
              <a:spLocks noChangeArrowheads="1"/>
            </xdr:cNvSpPr>
          </xdr:nvSpPr>
          <xdr:spPr bwMode="auto">
            <a:xfrm>
              <a:off x="999" y="596"/>
              <a:ext cx="135" cy="2"/>
            </a:xfrm>
            <a:prstGeom prst="rect">
              <a:avLst/>
            </a:prstGeom>
            <a:solidFill>
              <a:srgbClr val="A8CE9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 name="Rectangle 288">
              <a:extLst>
                <a:ext uri="{FF2B5EF4-FFF2-40B4-BE49-F238E27FC236}">
                  <a16:creationId xmlns:a16="http://schemas.microsoft.com/office/drawing/2014/main" id="{B7820A4F-C04C-47B4-9E6C-E34F09D69EA6}"/>
                </a:ext>
              </a:extLst>
            </xdr:cNvPr>
            <xdr:cNvSpPr>
              <a:spLocks noChangeArrowheads="1"/>
            </xdr:cNvSpPr>
          </xdr:nvSpPr>
          <xdr:spPr bwMode="auto">
            <a:xfrm>
              <a:off x="999" y="598"/>
              <a:ext cx="135" cy="3"/>
            </a:xfrm>
            <a:prstGeom prst="rect">
              <a:avLst/>
            </a:prstGeom>
            <a:solidFill>
              <a:srgbClr val="A7CD9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 name="Rectangle 289">
              <a:extLst>
                <a:ext uri="{FF2B5EF4-FFF2-40B4-BE49-F238E27FC236}">
                  <a16:creationId xmlns:a16="http://schemas.microsoft.com/office/drawing/2014/main" id="{6116CD1D-0B37-458D-887D-13ECB8663CFB}"/>
                </a:ext>
              </a:extLst>
            </xdr:cNvPr>
            <xdr:cNvSpPr>
              <a:spLocks noChangeArrowheads="1"/>
            </xdr:cNvSpPr>
          </xdr:nvSpPr>
          <xdr:spPr bwMode="auto">
            <a:xfrm>
              <a:off x="999" y="601"/>
              <a:ext cx="135" cy="4"/>
            </a:xfrm>
            <a:prstGeom prst="rect">
              <a:avLst/>
            </a:prstGeom>
            <a:solidFill>
              <a:srgbClr val="A5CD9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 name="Rectangle 290">
              <a:extLst>
                <a:ext uri="{FF2B5EF4-FFF2-40B4-BE49-F238E27FC236}">
                  <a16:creationId xmlns:a16="http://schemas.microsoft.com/office/drawing/2014/main" id="{BDC9F2B3-9224-44D0-AC96-5F655B055D03}"/>
                </a:ext>
              </a:extLst>
            </xdr:cNvPr>
            <xdr:cNvSpPr>
              <a:spLocks noChangeArrowheads="1"/>
            </xdr:cNvSpPr>
          </xdr:nvSpPr>
          <xdr:spPr bwMode="auto">
            <a:xfrm>
              <a:off x="999" y="605"/>
              <a:ext cx="135" cy="2"/>
            </a:xfrm>
            <a:prstGeom prst="rect">
              <a:avLst/>
            </a:prstGeom>
            <a:solidFill>
              <a:srgbClr val="A3CC9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 name="Rectangle 291">
              <a:extLst>
                <a:ext uri="{FF2B5EF4-FFF2-40B4-BE49-F238E27FC236}">
                  <a16:creationId xmlns:a16="http://schemas.microsoft.com/office/drawing/2014/main" id="{9B8475D0-4EF3-4625-879B-E70172CF8A34}"/>
                </a:ext>
              </a:extLst>
            </xdr:cNvPr>
            <xdr:cNvSpPr>
              <a:spLocks noChangeArrowheads="1"/>
            </xdr:cNvSpPr>
          </xdr:nvSpPr>
          <xdr:spPr bwMode="auto">
            <a:xfrm>
              <a:off x="999" y="607"/>
              <a:ext cx="135" cy="2"/>
            </a:xfrm>
            <a:prstGeom prst="rect">
              <a:avLst/>
            </a:prstGeom>
            <a:solidFill>
              <a:srgbClr val="A2CC8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 name="Rectangle 292">
              <a:extLst>
                <a:ext uri="{FF2B5EF4-FFF2-40B4-BE49-F238E27FC236}">
                  <a16:creationId xmlns:a16="http://schemas.microsoft.com/office/drawing/2014/main" id="{5AEE883B-B028-42A7-ADA5-1D740A2FCF08}"/>
                </a:ext>
              </a:extLst>
            </xdr:cNvPr>
            <xdr:cNvSpPr>
              <a:spLocks noChangeArrowheads="1"/>
            </xdr:cNvSpPr>
          </xdr:nvSpPr>
          <xdr:spPr bwMode="auto">
            <a:xfrm>
              <a:off x="999" y="609"/>
              <a:ext cx="135" cy="3"/>
            </a:xfrm>
            <a:prstGeom prst="rect">
              <a:avLst/>
            </a:prstGeom>
            <a:solidFill>
              <a:srgbClr val="A1CC8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 name="Rectangle 293">
              <a:extLst>
                <a:ext uri="{FF2B5EF4-FFF2-40B4-BE49-F238E27FC236}">
                  <a16:creationId xmlns:a16="http://schemas.microsoft.com/office/drawing/2014/main" id="{75673BF6-E61C-4F5B-8A4B-522408020072}"/>
                </a:ext>
              </a:extLst>
            </xdr:cNvPr>
            <xdr:cNvSpPr>
              <a:spLocks noChangeArrowheads="1"/>
            </xdr:cNvSpPr>
          </xdr:nvSpPr>
          <xdr:spPr bwMode="auto">
            <a:xfrm>
              <a:off x="999" y="612"/>
              <a:ext cx="135" cy="2"/>
            </a:xfrm>
            <a:prstGeom prst="rect">
              <a:avLst/>
            </a:prstGeom>
            <a:solidFill>
              <a:srgbClr val="A0CB8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 name="Rectangle 294">
              <a:extLst>
                <a:ext uri="{FF2B5EF4-FFF2-40B4-BE49-F238E27FC236}">
                  <a16:creationId xmlns:a16="http://schemas.microsoft.com/office/drawing/2014/main" id="{6E766D52-5785-4899-98AF-7DE56708BC68}"/>
                </a:ext>
              </a:extLst>
            </xdr:cNvPr>
            <xdr:cNvSpPr>
              <a:spLocks noChangeArrowheads="1"/>
            </xdr:cNvSpPr>
          </xdr:nvSpPr>
          <xdr:spPr bwMode="auto">
            <a:xfrm>
              <a:off x="999" y="614"/>
              <a:ext cx="135" cy="1"/>
            </a:xfrm>
            <a:prstGeom prst="rect">
              <a:avLst/>
            </a:prstGeom>
            <a:solidFill>
              <a:srgbClr val="9ECB8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 name="Rectangle 295">
              <a:extLst>
                <a:ext uri="{FF2B5EF4-FFF2-40B4-BE49-F238E27FC236}">
                  <a16:creationId xmlns:a16="http://schemas.microsoft.com/office/drawing/2014/main" id="{9A9A2FE1-59ED-475E-9E30-472A271CF951}"/>
                </a:ext>
              </a:extLst>
            </xdr:cNvPr>
            <xdr:cNvSpPr>
              <a:spLocks noChangeArrowheads="1"/>
            </xdr:cNvSpPr>
          </xdr:nvSpPr>
          <xdr:spPr bwMode="auto">
            <a:xfrm>
              <a:off x="999" y="615"/>
              <a:ext cx="135" cy="3"/>
            </a:xfrm>
            <a:prstGeom prst="rect">
              <a:avLst/>
            </a:prstGeom>
            <a:solidFill>
              <a:srgbClr val="9CCA8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 name="Rectangle 296">
              <a:extLst>
                <a:ext uri="{FF2B5EF4-FFF2-40B4-BE49-F238E27FC236}">
                  <a16:creationId xmlns:a16="http://schemas.microsoft.com/office/drawing/2014/main" id="{21DE23FE-FC18-4A9A-ACF1-05014BAD8BD4}"/>
                </a:ext>
              </a:extLst>
            </xdr:cNvPr>
            <xdr:cNvSpPr>
              <a:spLocks noChangeArrowheads="1"/>
            </xdr:cNvSpPr>
          </xdr:nvSpPr>
          <xdr:spPr bwMode="auto">
            <a:xfrm>
              <a:off x="999" y="568"/>
              <a:ext cx="135" cy="50"/>
            </a:xfrm>
            <a:prstGeom prst="rect">
              <a:avLst/>
            </a:prstGeom>
            <a:noFill/>
            <a:ln w="9525">
              <a:solidFill>
                <a:srgbClr val="70AD47"/>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1" name="Rectangle 297">
              <a:extLst>
                <a:ext uri="{FF2B5EF4-FFF2-40B4-BE49-F238E27FC236}">
                  <a16:creationId xmlns:a16="http://schemas.microsoft.com/office/drawing/2014/main" id="{57E1BAB5-E8AA-45CA-892D-213D4F68688B}"/>
                </a:ext>
              </a:extLst>
            </xdr:cNvPr>
            <xdr:cNvSpPr>
              <a:spLocks noChangeArrowheads="1"/>
            </xdr:cNvSpPr>
          </xdr:nvSpPr>
          <xdr:spPr bwMode="auto">
            <a:xfrm>
              <a:off x="1035" y="583"/>
              <a:ext cx="68"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Real Estate</a:t>
              </a:r>
            </a:p>
          </xdr:txBody>
        </xdr:sp>
        <xdr:sp macro="" textlink="">
          <xdr:nvSpPr>
            <xdr:cNvPr id="232" name="Line 298">
              <a:extLst>
                <a:ext uri="{FF2B5EF4-FFF2-40B4-BE49-F238E27FC236}">
                  <a16:creationId xmlns:a16="http://schemas.microsoft.com/office/drawing/2014/main" id="{BCD46D78-5DA4-41FB-BF36-326677CEAF62}"/>
                </a:ext>
              </a:extLst>
            </xdr:cNvPr>
            <xdr:cNvSpPr>
              <a:spLocks noChangeShapeType="1"/>
            </xdr:cNvSpPr>
          </xdr:nvSpPr>
          <xdr:spPr bwMode="auto">
            <a:xfrm flipV="1">
              <a:off x="63" y="115"/>
              <a:ext cx="1102" cy="2"/>
            </a:xfrm>
            <a:prstGeom prst="line">
              <a:avLst/>
            </a:prstGeom>
            <a:noFill/>
            <a:ln w="9525">
              <a:solidFill>
                <a:srgbClr val="5B9BD5"/>
              </a:solidFill>
              <a:miter lim="800000"/>
              <a:headEnd/>
              <a:tailEnd/>
            </a:ln>
            <a:extLst>
              <a:ext uri="{909E8E84-426E-40DD-AFC4-6F175D3DCCD1}">
                <a14:hiddenFill xmlns:a14="http://schemas.microsoft.com/office/drawing/2010/main">
                  <a:noFill/>
                </a14:hiddenFill>
              </a:ext>
            </a:extLst>
          </xdr:spPr>
        </xdr:sp>
      </xdr:grpSp>
      <xdr:sp macro="" textlink="">
        <xdr:nvSpPr>
          <xdr:cNvPr id="5" name="Line 300">
            <a:extLst>
              <a:ext uri="{FF2B5EF4-FFF2-40B4-BE49-F238E27FC236}">
                <a16:creationId xmlns:a16="http://schemas.microsoft.com/office/drawing/2014/main" id="{5FBF19F2-C456-49CD-8302-709FB06A07BD}"/>
              </a:ext>
            </a:extLst>
          </xdr:cNvPr>
          <xdr:cNvSpPr>
            <a:spLocks noChangeShapeType="1"/>
          </xdr:cNvSpPr>
        </xdr:nvSpPr>
        <xdr:spPr bwMode="auto">
          <a:xfrm>
            <a:off x="60" y="214"/>
            <a:ext cx="1103" cy="5"/>
          </a:xfrm>
          <a:prstGeom prst="line">
            <a:avLst/>
          </a:prstGeom>
          <a:noFill/>
          <a:ln w="9525">
            <a:solidFill>
              <a:srgbClr val="5B9BD5"/>
            </a:solidFill>
            <a:miter lim="800000"/>
            <a:headEnd/>
            <a:tailEnd/>
          </a:ln>
          <a:extLst>
            <a:ext uri="{909E8E84-426E-40DD-AFC4-6F175D3DCCD1}">
              <a14:hiddenFill xmlns:a14="http://schemas.microsoft.com/office/drawing/2010/main">
                <a:noFill/>
              </a14:hiddenFill>
            </a:ext>
          </a:extLst>
        </xdr:spPr>
      </xdr:sp>
      <xdr:sp macro="" textlink="">
        <xdr:nvSpPr>
          <xdr:cNvPr id="6" name="Rectangle 301">
            <a:extLst>
              <a:ext uri="{FF2B5EF4-FFF2-40B4-BE49-F238E27FC236}">
                <a16:creationId xmlns:a16="http://schemas.microsoft.com/office/drawing/2014/main" id="{A08753CD-ED91-48CD-9C2B-10615AFC2C35}"/>
              </a:ext>
            </a:extLst>
          </xdr:cNvPr>
          <xdr:cNvSpPr>
            <a:spLocks noChangeArrowheads="1"/>
          </xdr:cNvSpPr>
        </xdr:nvSpPr>
        <xdr:spPr bwMode="auto">
          <a:xfrm>
            <a:off x="64" y="508"/>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Rectangle 302">
            <a:extLst>
              <a:ext uri="{FF2B5EF4-FFF2-40B4-BE49-F238E27FC236}">
                <a16:creationId xmlns:a16="http://schemas.microsoft.com/office/drawing/2014/main" id="{8C1B4BAC-8AA6-45CB-89D9-14AE7E32E83C}"/>
              </a:ext>
            </a:extLst>
          </xdr:cNvPr>
          <xdr:cNvSpPr>
            <a:spLocks noChangeArrowheads="1"/>
          </xdr:cNvSpPr>
        </xdr:nvSpPr>
        <xdr:spPr bwMode="auto">
          <a:xfrm>
            <a:off x="115" y="520"/>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1" i="0" u="none" strike="noStrike" baseline="0">
                <a:solidFill>
                  <a:srgbClr val="5B9BD5"/>
                </a:solidFill>
                <a:latin typeface="Calibri"/>
              </a:rPr>
              <a:t>Level 4</a:t>
            </a:r>
          </a:p>
        </xdr:txBody>
      </xdr:sp>
      <xdr:sp macro="" textlink="">
        <xdr:nvSpPr>
          <xdr:cNvPr id="8" name="Rectangle 303">
            <a:extLst>
              <a:ext uri="{FF2B5EF4-FFF2-40B4-BE49-F238E27FC236}">
                <a16:creationId xmlns:a16="http://schemas.microsoft.com/office/drawing/2014/main" id="{35DCF04F-6BBE-48DD-9770-D8AD8AD509AA}"/>
              </a:ext>
            </a:extLst>
          </xdr:cNvPr>
          <xdr:cNvSpPr>
            <a:spLocks noChangeArrowheads="1"/>
          </xdr:cNvSpPr>
        </xdr:nvSpPr>
        <xdr:spPr bwMode="auto">
          <a:xfrm>
            <a:off x="63" y="263"/>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Rectangle 304">
            <a:extLst>
              <a:ext uri="{FF2B5EF4-FFF2-40B4-BE49-F238E27FC236}">
                <a16:creationId xmlns:a16="http://schemas.microsoft.com/office/drawing/2014/main" id="{A06C8A8B-F11C-4B05-9833-611D817358B1}"/>
              </a:ext>
            </a:extLst>
          </xdr:cNvPr>
          <xdr:cNvSpPr>
            <a:spLocks noChangeArrowheads="1"/>
          </xdr:cNvSpPr>
        </xdr:nvSpPr>
        <xdr:spPr bwMode="auto">
          <a:xfrm>
            <a:off x="114" y="276"/>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1" i="0" u="none" strike="noStrike" baseline="0">
                <a:solidFill>
                  <a:srgbClr val="5B9BD5"/>
                </a:solidFill>
                <a:latin typeface="Calibri"/>
              </a:rPr>
              <a:t>Level 2</a:t>
            </a:r>
          </a:p>
        </xdr:txBody>
      </xdr:sp>
      <xdr:sp macro="" textlink="">
        <xdr:nvSpPr>
          <xdr:cNvPr id="10" name="Rectangle 305">
            <a:extLst>
              <a:ext uri="{FF2B5EF4-FFF2-40B4-BE49-F238E27FC236}">
                <a16:creationId xmlns:a16="http://schemas.microsoft.com/office/drawing/2014/main" id="{ED0A62CF-D29B-4798-8126-24DFBB302A4B}"/>
              </a:ext>
            </a:extLst>
          </xdr:cNvPr>
          <xdr:cNvSpPr>
            <a:spLocks noChangeArrowheads="1"/>
          </xdr:cNvSpPr>
        </xdr:nvSpPr>
        <xdr:spPr bwMode="auto">
          <a:xfrm>
            <a:off x="65" y="146"/>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Rectangle 306">
            <a:extLst>
              <a:ext uri="{FF2B5EF4-FFF2-40B4-BE49-F238E27FC236}">
                <a16:creationId xmlns:a16="http://schemas.microsoft.com/office/drawing/2014/main" id="{2A29F362-8522-4832-95FC-E0A9B992EB13}"/>
              </a:ext>
            </a:extLst>
          </xdr:cNvPr>
          <xdr:cNvSpPr>
            <a:spLocks noChangeArrowheads="1"/>
          </xdr:cNvSpPr>
        </xdr:nvSpPr>
        <xdr:spPr bwMode="auto">
          <a:xfrm>
            <a:off x="115" y="158"/>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1" i="0" u="none" strike="noStrike" baseline="0">
                <a:solidFill>
                  <a:srgbClr val="5B9BD5"/>
                </a:solidFill>
                <a:latin typeface="Calibri"/>
              </a:rPr>
              <a:t>Level 1</a:t>
            </a:r>
          </a:p>
        </xdr:txBody>
      </xdr:sp>
      <xdr:sp macro="" textlink="">
        <xdr:nvSpPr>
          <xdr:cNvPr id="12" name="Rectangle 307">
            <a:extLst>
              <a:ext uri="{FF2B5EF4-FFF2-40B4-BE49-F238E27FC236}">
                <a16:creationId xmlns:a16="http://schemas.microsoft.com/office/drawing/2014/main" id="{2DBA2A06-960A-466E-BA58-167764AAD4EA}"/>
              </a:ext>
            </a:extLst>
          </xdr:cNvPr>
          <xdr:cNvSpPr>
            <a:spLocks noChangeArrowheads="1"/>
          </xdr:cNvSpPr>
        </xdr:nvSpPr>
        <xdr:spPr bwMode="auto">
          <a:xfrm>
            <a:off x="999" y="369"/>
            <a:ext cx="135" cy="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Rectangle 308">
            <a:extLst>
              <a:ext uri="{FF2B5EF4-FFF2-40B4-BE49-F238E27FC236}">
                <a16:creationId xmlns:a16="http://schemas.microsoft.com/office/drawing/2014/main" id="{8379622C-CC01-4070-B1E1-E2B83BFC9E65}"/>
              </a:ext>
            </a:extLst>
          </xdr:cNvPr>
          <xdr:cNvSpPr>
            <a:spLocks noChangeArrowheads="1"/>
          </xdr:cNvSpPr>
        </xdr:nvSpPr>
        <xdr:spPr bwMode="auto">
          <a:xfrm>
            <a:off x="999" y="369"/>
            <a:ext cx="135" cy="57"/>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Rectangle 309">
            <a:extLst>
              <a:ext uri="{FF2B5EF4-FFF2-40B4-BE49-F238E27FC236}">
                <a16:creationId xmlns:a16="http://schemas.microsoft.com/office/drawing/2014/main" id="{C4A054EA-7A81-49E5-832B-3C92769AC400}"/>
              </a:ext>
            </a:extLst>
          </xdr:cNvPr>
          <xdr:cNvSpPr>
            <a:spLocks noChangeArrowheads="1"/>
          </xdr:cNvSpPr>
        </xdr:nvSpPr>
        <xdr:spPr bwMode="auto">
          <a:xfrm>
            <a:off x="1046" y="374"/>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0" i="0" u="none" strike="noStrike" baseline="0">
                <a:solidFill>
                  <a:srgbClr val="000000"/>
                </a:solidFill>
                <a:latin typeface="Calibri"/>
              </a:rPr>
              <a:t>Holdco</a:t>
            </a:r>
          </a:p>
        </xdr:txBody>
      </xdr:sp>
      <xdr:sp macro="" textlink="">
        <xdr:nvSpPr>
          <xdr:cNvPr id="15" name="Rectangle 310">
            <a:extLst>
              <a:ext uri="{FF2B5EF4-FFF2-40B4-BE49-F238E27FC236}">
                <a16:creationId xmlns:a16="http://schemas.microsoft.com/office/drawing/2014/main" id="{ADF4BEAA-DC65-47A8-B03A-EBCDFD2AA47B}"/>
              </a:ext>
            </a:extLst>
          </xdr:cNvPr>
          <xdr:cNvSpPr>
            <a:spLocks noChangeArrowheads="1"/>
          </xdr:cNvSpPr>
        </xdr:nvSpPr>
        <xdr:spPr bwMode="auto">
          <a:xfrm>
            <a:off x="1016" y="392"/>
            <a:ext cx="10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(controls voting, debt </a:t>
            </a:r>
          </a:p>
        </xdr:txBody>
      </xdr:sp>
      <xdr:sp macro="" textlink="">
        <xdr:nvSpPr>
          <xdr:cNvPr id="16" name="Rectangle 311">
            <a:extLst>
              <a:ext uri="{FF2B5EF4-FFF2-40B4-BE49-F238E27FC236}">
                <a16:creationId xmlns:a16="http://schemas.microsoft.com/office/drawing/2014/main" id="{1B0F068A-0B5A-4792-A34A-51B2D1FD9654}"/>
              </a:ext>
            </a:extLst>
          </xdr:cNvPr>
          <xdr:cNvSpPr>
            <a:spLocks noChangeArrowheads="1"/>
          </xdr:cNvSpPr>
        </xdr:nvSpPr>
        <xdr:spPr bwMode="auto">
          <a:xfrm>
            <a:off x="1047" y="406"/>
            <a:ext cx="42"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900" b="0" i="1" u="none" strike="noStrike" baseline="0">
                <a:solidFill>
                  <a:srgbClr val="000000"/>
                </a:solidFill>
                <a:latin typeface="Calibri"/>
              </a:rPr>
              <a:t>finance)</a:t>
            </a:r>
          </a:p>
        </xdr:txBody>
      </xdr:sp>
      <xdr:sp macro="" textlink="">
        <xdr:nvSpPr>
          <xdr:cNvPr id="17" name="Line 312">
            <a:extLst>
              <a:ext uri="{FF2B5EF4-FFF2-40B4-BE49-F238E27FC236}">
                <a16:creationId xmlns:a16="http://schemas.microsoft.com/office/drawing/2014/main" id="{E1EF8BB4-05B9-48E1-ABB9-867B5CA5DCE6}"/>
              </a:ext>
            </a:extLst>
          </xdr:cNvPr>
          <xdr:cNvSpPr>
            <a:spLocks noChangeShapeType="1"/>
          </xdr:cNvSpPr>
        </xdr:nvSpPr>
        <xdr:spPr bwMode="auto">
          <a:xfrm flipV="1">
            <a:off x="318" y="307"/>
            <a:ext cx="0" cy="6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8" name="Line 313">
            <a:extLst>
              <a:ext uri="{FF2B5EF4-FFF2-40B4-BE49-F238E27FC236}">
                <a16:creationId xmlns:a16="http://schemas.microsoft.com/office/drawing/2014/main" id="{3BD01F4F-FB40-4077-B9D6-75CE77F3A558}"/>
              </a:ext>
            </a:extLst>
          </xdr:cNvPr>
          <xdr:cNvSpPr>
            <a:spLocks noChangeShapeType="1"/>
          </xdr:cNvSpPr>
        </xdr:nvSpPr>
        <xdr:spPr bwMode="auto">
          <a:xfrm flipV="1">
            <a:off x="318" y="428"/>
            <a:ext cx="0" cy="7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9" name="Line 314">
            <a:extLst>
              <a:ext uri="{FF2B5EF4-FFF2-40B4-BE49-F238E27FC236}">
                <a16:creationId xmlns:a16="http://schemas.microsoft.com/office/drawing/2014/main" id="{9C2B9BE9-B32E-445D-939F-D12253B29D7C}"/>
              </a:ext>
            </a:extLst>
          </xdr:cNvPr>
          <xdr:cNvSpPr>
            <a:spLocks noChangeShapeType="1"/>
          </xdr:cNvSpPr>
        </xdr:nvSpPr>
        <xdr:spPr bwMode="auto">
          <a:xfrm flipV="1">
            <a:off x="512" y="307"/>
            <a:ext cx="0" cy="66"/>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0" name="Line 315">
            <a:extLst>
              <a:ext uri="{FF2B5EF4-FFF2-40B4-BE49-F238E27FC236}">
                <a16:creationId xmlns:a16="http://schemas.microsoft.com/office/drawing/2014/main" id="{3CA5A8D3-A2F7-4CEC-97E5-53A1DB73319F}"/>
              </a:ext>
            </a:extLst>
          </xdr:cNvPr>
          <xdr:cNvSpPr>
            <a:spLocks noChangeShapeType="1"/>
          </xdr:cNvSpPr>
        </xdr:nvSpPr>
        <xdr:spPr bwMode="auto">
          <a:xfrm flipV="1">
            <a:off x="512" y="428"/>
            <a:ext cx="0" cy="7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1" name="Line 316">
            <a:extLst>
              <a:ext uri="{FF2B5EF4-FFF2-40B4-BE49-F238E27FC236}">
                <a16:creationId xmlns:a16="http://schemas.microsoft.com/office/drawing/2014/main" id="{5208DF00-3CA1-43BA-98B7-C3D845A41A5F}"/>
              </a:ext>
            </a:extLst>
          </xdr:cNvPr>
          <xdr:cNvSpPr>
            <a:spLocks noChangeShapeType="1"/>
          </xdr:cNvSpPr>
        </xdr:nvSpPr>
        <xdr:spPr bwMode="auto">
          <a:xfrm flipV="1">
            <a:off x="721" y="306"/>
            <a:ext cx="0" cy="66"/>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2" name="Line 317">
            <a:extLst>
              <a:ext uri="{FF2B5EF4-FFF2-40B4-BE49-F238E27FC236}">
                <a16:creationId xmlns:a16="http://schemas.microsoft.com/office/drawing/2014/main" id="{12559B89-E549-4AD4-B37F-BEE417C25F58}"/>
              </a:ext>
            </a:extLst>
          </xdr:cNvPr>
          <xdr:cNvSpPr>
            <a:spLocks noChangeShapeType="1"/>
          </xdr:cNvSpPr>
        </xdr:nvSpPr>
        <xdr:spPr bwMode="auto">
          <a:xfrm flipV="1">
            <a:off x="721" y="428"/>
            <a:ext cx="0" cy="73"/>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3" name="Line 318">
            <a:extLst>
              <a:ext uri="{FF2B5EF4-FFF2-40B4-BE49-F238E27FC236}">
                <a16:creationId xmlns:a16="http://schemas.microsoft.com/office/drawing/2014/main" id="{71D3094C-7DE4-4E96-ABDE-81F79309E5C7}"/>
              </a:ext>
            </a:extLst>
          </xdr:cNvPr>
          <xdr:cNvSpPr>
            <a:spLocks noChangeShapeType="1"/>
          </xdr:cNvSpPr>
        </xdr:nvSpPr>
        <xdr:spPr bwMode="auto">
          <a:xfrm flipV="1">
            <a:off x="905" y="428"/>
            <a:ext cx="0" cy="72"/>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4" name="Line 319">
            <a:extLst>
              <a:ext uri="{FF2B5EF4-FFF2-40B4-BE49-F238E27FC236}">
                <a16:creationId xmlns:a16="http://schemas.microsoft.com/office/drawing/2014/main" id="{C301D52F-5C2F-4A71-AB68-F5DF1BEA477F}"/>
              </a:ext>
            </a:extLst>
          </xdr:cNvPr>
          <xdr:cNvSpPr>
            <a:spLocks noChangeShapeType="1"/>
          </xdr:cNvSpPr>
        </xdr:nvSpPr>
        <xdr:spPr bwMode="auto">
          <a:xfrm flipV="1">
            <a:off x="1067" y="426"/>
            <a:ext cx="0" cy="44"/>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5" name="Line 320">
            <a:extLst>
              <a:ext uri="{FF2B5EF4-FFF2-40B4-BE49-F238E27FC236}">
                <a16:creationId xmlns:a16="http://schemas.microsoft.com/office/drawing/2014/main" id="{E763A6D9-45BA-4C2A-82FA-29C83DAE87AC}"/>
              </a:ext>
            </a:extLst>
          </xdr:cNvPr>
          <xdr:cNvSpPr>
            <a:spLocks noChangeShapeType="1"/>
          </xdr:cNvSpPr>
        </xdr:nvSpPr>
        <xdr:spPr bwMode="auto">
          <a:xfrm flipV="1">
            <a:off x="1067" y="526"/>
            <a:ext cx="0" cy="42"/>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26" name="Freeform 321">
            <a:extLst>
              <a:ext uri="{FF2B5EF4-FFF2-40B4-BE49-F238E27FC236}">
                <a16:creationId xmlns:a16="http://schemas.microsoft.com/office/drawing/2014/main" id="{263AB136-0E33-45B2-BF35-6E2762AA1F80}"/>
              </a:ext>
            </a:extLst>
          </xdr:cNvPr>
          <xdr:cNvSpPr>
            <a:spLocks/>
          </xdr:cNvSpPr>
        </xdr:nvSpPr>
        <xdr:spPr bwMode="auto">
          <a:xfrm>
            <a:off x="658" y="103"/>
            <a:ext cx="63" cy="160"/>
          </a:xfrm>
          <a:custGeom>
            <a:avLst/>
            <a:gdLst>
              <a:gd name="T0" fmla="*/ 0 w 63"/>
              <a:gd name="T1" fmla="*/ 0 h 160"/>
              <a:gd name="T2" fmla="*/ 0 w 63"/>
              <a:gd name="T3" fmla="*/ 128 h 160"/>
              <a:gd name="T4" fmla="*/ 63 w 63"/>
              <a:gd name="T5" fmla="*/ 128 h 160"/>
              <a:gd name="T6" fmla="*/ 63 w 63"/>
              <a:gd name="T7" fmla="*/ 160 h 1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3" h="160">
                <a:moveTo>
                  <a:pt x="0" y="0"/>
                </a:moveTo>
                <a:lnTo>
                  <a:pt x="0" y="128"/>
                </a:lnTo>
                <a:lnTo>
                  <a:pt x="63" y="128"/>
                </a:lnTo>
                <a:lnTo>
                  <a:pt x="63" y="160"/>
                </a:lnTo>
              </a:path>
            </a:pathLst>
          </a:custGeom>
          <a:noFill/>
          <a:ln w="9525"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 name="Line 322">
            <a:extLst>
              <a:ext uri="{FF2B5EF4-FFF2-40B4-BE49-F238E27FC236}">
                <a16:creationId xmlns:a16="http://schemas.microsoft.com/office/drawing/2014/main" id="{F75BFC44-E3CD-44B3-9ED0-283A8C7BD4CB}"/>
              </a:ext>
            </a:extLst>
          </xdr:cNvPr>
          <xdr:cNvSpPr>
            <a:spLocks noChangeShapeType="1"/>
          </xdr:cNvSpPr>
        </xdr:nvSpPr>
        <xdr:spPr bwMode="auto">
          <a:xfrm>
            <a:off x="61" y="350"/>
            <a:ext cx="1102" cy="1"/>
          </a:xfrm>
          <a:prstGeom prst="line">
            <a:avLst/>
          </a:prstGeom>
          <a:noFill/>
          <a:ln w="9525">
            <a:solidFill>
              <a:srgbClr val="5B9BD5"/>
            </a:solidFill>
            <a:miter lim="800000"/>
            <a:headEnd/>
            <a:tailEnd/>
          </a:ln>
          <a:extLst>
            <a:ext uri="{909E8E84-426E-40DD-AFC4-6F175D3DCCD1}">
              <a14:hiddenFill xmlns:a14="http://schemas.microsoft.com/office/drawing/2010/main">
                <a:noFill/>
              </a14:hiddenFill>
            </a:ext>
          </a:extLst>
        </xdr:spPr>
      </xdr:sp>
      <xdr:sp macro="" textlink="">
        <xdr:nvSpPr>
          <xdr:cNvPr id="28" name="Rectangle 323">
            <a:extLst>
              <a:ext uri="{FF2B5EF4-FFF2-40B4-BE49-F238E27FC236}">
                <a16:creationId xmlns:a16="http://schemas.microsoft.com/office/drawing/2014/main" id="{C1CB6092-0039-4523-9F7A-5DAE449964C1}"/>
              </a:ext>
            </a:extLst>
          </xdr:cNvPr>
          <xdr:cNvSpPr>
            <a:spLocks noChangeArrowheads="1"/>
          </xdr:cNvSpPr>
        </xdr:nvSpPr>
        <xdr:spPr bwMode="auto">
          <a:xfrm>
            <a:off x="64" y="379"/>
            <a:ext cx="142" cy="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324">
            <a:extLst>
              <a:ext uri="{FF2B5EF4-FFF2-40B4-BE49-F238E27FC236}">
                <a16:creationId xmlns:a16="http://schemas.microsoft.com/office/drawing/2014/main" id="{E393B12D-5A69-44D0-8251-A202413539D5}"/>
              </a:ext>
            </a:extLst>
          </xdr:cNvPr>
          <xdr:cNvSpPr>
            <a:spLocks noChangeArrowheads="1"/>
          </xdr:cNvSpPr>
        </xdr:nvSpPr>
        <xdr:spPr bwMode="auto">
          <a:xfrm>
            <a:off x="115" y="391"/>
            <a:ext cx="43"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100" b="1" i="0" u="none" strike="noStrike" baseline="0">
                <a:solidFill>
                  <a:srgbClr val="5B9BD5"/>
                </a:solidFill>
                <a:latin typeface="Calibri"/>
              </a:rPr>
              <a:t>Level 3</a:t>
            </a:r>
          </a:p>
        </xdr:txBody>
      </xdr:sp>
      <xdr:sp macro="" textlink="">
        <xdr:nvSpPr>
          <xdr:cNvPr id="30" name="Line 325">
            <a:extLst>
              <a:ext uri="{FF2B5EF4-FFF2-40B4-BE49-F238E27FC236}">
                <a16:creationId xmlns:a16="http://schemas.microsoft.com/office/drawing/2014/main" id="{A5A11E9A-AB14-4083-A8F3-D0BA65A2DD2E}"/>
              </a:ext>
            </a:extLst>
          </xdr:cNvPr>
          <xdr:cNvSpPr>
            <a:spLocks noChangeShapeType="1"/>
          </xdr:cNvSpPr>
        </xdr:nvSpPr>
        <xdr:spPr bwMode="auto">
          <a:xfrm flipV="1">
            <a:off x="905" y="307"/>
            <a:ext cx="0" cy="6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31" name="Line 326">
            <a:extLst>
              <a:ext uri="{FF2B5EF4-FFF2-40B4-BE49-F238E27FC236}">
                <a16:creationId xmlns:a16="http://schemas.microsoft.com/office/drawing/2014/main" id="{AF0AC222-5FFD-4998-9689-5D01575134B5}"/>
              </a:ext>
            </a:extLst>
          </xdr:cNvPr>
          <xdr:cNvSpPr>
            <a:spLocks noChangeShapeType="1"/>
          </xdr:cNvSpPr>
        </xdr:nvSpPr>
        <xdr:spPr bwMode="auto">
          <a:xfrm flipV="1">
            <a:off x="1067" y="308"/>
            <a:ext cx="0" cy="61"/>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32" name="Line 327">
            <a:extLst>
              <a:ext uri="{FF2B5EF4-FFF2-40B4-BE49-F238E27FC236}">
                <a16:creationId xmlns:a16="http://schemas.microsoft.com/office/drawing/2014/main" id="{0773BE3C-B1ED-4278-B264-A22C66DD84FF}"/>
              </a:ext>
            </a:extLst>
          </xdr:cNvPr>
          <xdr:cNvSpPr>
            <a:spLocks noChangeShapeType="1"/>
          </xdr:cNvSpPr>
        </xdr:nvSpPr>
        <xdr:spPr bwMode="auto">
          <a:xfrm>
            <a:off x="63" y="456"/>
            <a:ext cx="1102" cy="1"/>
          </a:xfrm>
          <a:prstGeom prst="line">
            <a:avLst/>
          </a:prstGeom>
          <a:noFill/>
          <a:ln w="9525">
            <a:solidFill>
              <a:srgbClr val="5B9BD5"/>
            </a:solidFill>
            <a:miter lim="800000"/>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WG%20RG97%20Fee%20Cost%20Reporting%20Template%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Interposed Entities"/>
      <sheetName val="1. Detailed"/>
      <sheetName val="Sheet1"/>
      <sheetName val="Field Format Guide"/>
      <sheetName val="b. Form Field defn"/>
      <sheetName val="c. Form Lookups"/>
      <sheetName val="2. Mandates"/>
      <sheetName val="3. Pooled Funds"/>
      <sheetName val="0. Instructions"/>
      <sheetName val="a. Form layout &amp; Logic"/>
    </sheetNames>
    <sheetDataSet>
      <sheetData sheetId="0"/>
      <sheetData sheetId="1"/>
      <sheetData sheetId="2">
        <row r="1">
          <cell r="A1" t="str">
            <v>FIELD_CODE</v>
          </cell>
          <cell r="B1" t="str">
            <v>Mandatory Field</v>
          </cell>
          <cell r="C1" t="str">
            <v>Field_Name</v>
          </cell>
          <cell r="D1" t="str">
            <v>Period_1</v>
          </cell>
          <cell r="E1" t="str">
            <v>Period_2</v>
          </cell>
          <cell r="F1" t="str">
            <v>Period_3</v>
          </cell>
          <cell r="G1" t="str">
            <v>Period_4</v>
          </cell>
          <cell r="H1" t="str">
            <v>Period_5</v>
          </cell>
          <cell r="I1" t="str">
            <v>Period_6</v>
          </cell>
          <cell r="J1" t="str">
            <v>Period_7</v>
          </cell>
          <cell r="K1" t="str">
            <v>Period_8</v>
          </cell>
          <cell r="L1" t="str">
            <v>Period_9</v>
          </cell>
          <cell r="M1" t="str">
            <v>Period_10</v>
          </cell>
          <cell r="N1" t="str">
            <v>Period_11</v>
          </cell>
          <cell r="O1" t="str">
            <v>Period_12</v>
          </cell>
          <cell r="P1" t="str">
            <v>Period_Total_Rpt_Ccy</v>
          </cell>
          <cell r="Q1" t="str">
            <v>Period_Total_AUD</v>
          </cell>
          <cell r="R1" t="str">
            <v>Period_Total_Pct</v>
          </cell>
          <cell r="S1" t="str">
            <v>Comments</v>
          </cell>
        </row>
        <row r="2">
          <cell r="A2" t="str">
            <v>SPACER</v>
          </cell>
          <cell r="C2" t="str">
            <v>RG97 DATA COLLECTION FORM - DETAILED TEMPLATE</v>
          </cell>
          <cell r="E2" t="str">
            <v>= to be input by manager/GP</v>
          </cell>
          <cell r="I2" t="str">
            <v>= to be input by Investor/Client or a formula</v>
          </cell>
        </row>
        <row r="3">
          <cell r="A3" t="str">
            <v>TEMPLATE_VERSION</v>
          </cell>
          <cell r="B3" t="str">
            <v>Yes</v>
          </cell>
          <cell r="C3" t="str">
            <v>RG97_IWG_Detailed_V1.0</v>
          </cell>
        </row>
        <row r="4">
          <cell r="A4" t="str">
            <v>METADATA_HEADER</v>
          </cell>
          <cell r="B4" t="str">
            <v>Yes</v>
          </cell>
          <cell r="C4" t="str">
            <v>Part 0 - Investment Information</v>
          </cell>
        </row>
        <row r="5">
          <cell r="A5" t="str">
            <v>METADATA_MGR_NAME</v>
          </cell>
          <cell r="B5" t="str">
            <v>Yes</v>
          </cell>
          <cell r="C5" t="str">
            <v>Manager name</v>
          </cell>
          <cell r="D5" t="str">
            <v>XYZ Capital Investors</v>
          </cell>
        </row>
        <row r="6">
          <cell r="A6" t="str">
            <v>METADATA_INV_NAME</v>
          </cell>
          <cell r="B6" t="str">
            <v>Yes</v>
          </cell>
          <cell r="C6" t="str">
            <v>Investment / Product name (e.g. name of fund / mandate)</v>
          </cell>
          <cell r="D6" t="str">
            <v>A Super Fund of One Property Trust</v>
          </cell>
        </row>
        <row r="7">
          <cell r="A7" t="str">
            <v>METADATA_INV_ID</v>
          </cell>
          <cell r="B7" t="str">
            <v>No</v>
          </cell>
          <cell r="C7" t="str">
            <v>Investment Code (ISIN, APIR, or other unique identifier if applicable)</v>
          </cell>
          <cell r="D7" t="str">
            <v>XYZ_PROP_01</v>
          </cell>
        </row>
        <row r="8">
          <cell r="A8" t="str">
            <v>METADATA_INVESTOR_ID</v>
          </cell>
          <cell r="B8" t="str">
            <v>Yes</v>
          </cell>
          <cell r="C8" t="str">
            <v>&lt;Investor&gt; custody account or Investment Indentifier</v>
          </cell>
          <cell r="D8" t="str">
            <v>SUPER_PR01</v>
          </cell>
        </row>
        <row r="9">
          <cell r="A9" t="str">
            <v>METADATA_RPT_DATE</v>
          </cell>
          <cell r="B9" t="str">
            <v>Yes</v>
          </cell>
          <cell r="C9" t="str">
            <v>Data reported to</v>
          </cell>
          <cell r="D9">
            <v>44196</v>
          </cell>
        </row>
        <row r="10">
          <cell r="A10" t="str">
            <v>METADATA_RPT_PERIOD_END</v>
          </cell>
          <cell r="B10" t="str">
            <v>Yes</v>
          </cell>
          <cell r="C10" t="str">
            <v>12 month reporting period to</v>
          </cell>
          <cell r="D10">
            <v>44377</v>
          </cell>
        </row>
        <row r="11">
          <cell r="A11" t="str">
            <v>METADATA_INV_STRUCTURE</v>
          </cell>
          <cell r="B11" t="str">
            <v>Yes</v>
          </cell>
          <cell r="C11" t="str">
            <v>Investment structure (e.g. fund, unit trust, limited partnership, LLC)</v>
          </cell>
          <cell r="D11" t="str">
            <v>Unit Trust</v>
          </cell>
        </row>
        <row r="12">
          <cell r="A12" t="str">
            <v>METADATA_UNDL</v>
          </cell>
          <cell r="B12" t="str">
            <v>Yes</v>
          </cell>
          <cell r="C12" t="str">
            <v>Does the product invest in any underlying funds or investment vehicles?</v>
          </cell>
          <cell r="D12" t="str">
            <v>Yes</v>
          </cell>
        </row>
        <row r="13">
          <cell r="A13" t="str">
            <v>METADATA_UNDL_INCLUDED</v>
          </cell>
          <cell r="B13" t="str">
            <v>Yes</v>
          </cell>
          <cell r="C13" t="str">
            <v>If yes, have the fees and costs of any such funds been included below?</v>
          </cell>
          <cell r="D13" t="str">
            <v>Yes</v>
          </cell>
        </row>
        <row r="14">
          <cell r="A14" t="str">
            <v>METADATA_RPT_CCY</v>
          </cell>
          <cell r="B14" t="str">
            <v>Yes</v>
          </cell>
          <cell r="C14" t="str">
            <v>Reporting currency</v>
          </cell>
          <cell r="D14" t="str">
            <v>USD</v>
          </cell>
        </row>
        <row r="15">
          <cell r="A15" t="str">
            <v>METADATA_RPT_FXRATE</v>
          </cell>
          <cell r="B15" t="str">
            <v>No</v>
          </cell>
          <cell r="C15" t="str">
            <v>FX rate (to AUD)</v>
          </cell>
          <cell r="D15">
            <v>0.65</v>
          </cell>
        </row>
        <row r="16">
          <cell r="A16" t="str">
            <v>METADATA_GST_INCL</v>
          </cell>
          <cell r="B16" t="str">
            <v>Yes</v>
          </cell>
          <cell r="C16" t="str">
            <v xml:space="preserve">Is GST included in your figures (if relevant)? </v>
          </cell>
          <cell r="D16" t="str">
            <v>No</v>
          </cell>
        </row>
        <row r="17">
          <cell r="A17" t="str">
            <v>METADATA_PCT_OWNERSHIP</v>
          </cell>
          <cell r="B17" t="str">
            <v>Yes</v>
          </cell>
          <cell r="C17" t="str">
            <v>% of total product/LP/Fund attributable to &lt;Investor&gt;</v>
          </cell>
          <cell r="D17">
            <v>0.98</v>
          </cell>
        </row>
        <row r="18">
          <cell r="A18" t="str">
            <v>METADATA_COMMITMENT</v>
          </cell>
          <cell r="B18" t="str">
            <v>Yes</v>
          </cell>
          <cell r="C18" t="str">
            <v>Investor's commitment amount (in reporting currency)</v>
          </cell>
          <cell r="D18">
            <v>50000000</v>
          </cell>
          <cell r="E18" t="str">
            <v>USD</v>
          </cell>
        </row>
        <row r="19">
          <cell r="A19" t="str">
            <v>METADATA_AVG_INV_AMT</v>
          </cell>
          <cell r="B19" t="str">
            <v>Yes</v>
          </cell>
          <cell r="C19" t="str">
            <v>Market Value of investment over reporting period (in reporting currency)</v>
          </cell>
          <cell r="D19">
            <v>25000000</v>
          </cell>
          <cell r="E19" t="str">
            <v>USD</v>
          </cell>
        </row>
        <row r="20">
          <cell r="A20" t="str">
            <v>METADATA_SPREAD_BUY</v>
          </cell>
          <cell r="B20" t="str">
            <v>Yes</v>
          </cell>
          <cell r="C20" t="str">
            <v>Product buy spread on applications (if applicable)</v>
          </cell>
          <cell r="D20" t="str">
            <v>n/a</v>
          </cell>
        </row>
        <row r="21">
          <cell r="A21" t="str">
            <v>METADATA_SPREAD_SELL</v>
          </cell>
          <cell r="B21" t="str">
            <v>Yes</v>
          </cell>
          <cell r="C21" t="str">
            <v>Product sell spread on redemptions (if applicable)</v>
          </cell>
          <cell r="D21" t="str">
            <v>n/a</v>
          </cell>
        </row>
        <row r="22">
          <cell r="A22" t="str">
            <v>METADATA_SPREAD_CHG</v>
          </cell>
          <cell r="B22" t="str">
            <v>No</v>
          </cell>
          <cell r="C22" t="str">
            <v>Details of changes to product buy/sell spreads during period (if applicable)</v>
          </cell>
          <cell r="D22" t="str">
            <v>n/a</v>
          </cell>
        </row>
        <row r="23">
          <cell r="A23" t="str">
            <v>METADATA_VERISON_DATE_TIME</v>
          </cell>
          <cell r="B23" t="str">
            <v>Yes</v>
          </cell>
          <cell r="C23" t="str">
            <v>Report Issue Date/Time</v>
          </cell>
          <cell r="D23">
            <v>44169.599656018516</v>
          </cell>
        </row>
        <row r="24">
          <cell r="A24" t="str">
            <v>SPACER</v>
          </cell>
          <cell r="B24" t="str">
            <v>No</v>
          </cell>
        </row>
        <row r="25">
          <cell r="A25" t="str">
            <v>PERIOD_DATE</v>
          </cell>
          <cell r="B25" t="str">
            <v>Yes</v>
          </cell>
          <cell r="C25" t="str">
            <v>Period</v>
          </cell>
          <cell r="D25">
            <v>44043</v>
          </cell>
          <cell r="E25">
            <v>44074</v>
          </cell>
          <cell r="F25">
            <v>44104</v>
          </cell>
          <cell r="G25">
            <v>44135</v>
          </cell>
          <cell r="H25">
            <v>44165</v>
          </cell>
          <cell r="I25">
            <v>44196</v>
          </cell>
          <cell r="J25">
            <v>44227</v>
          </cell>
          <cell r="K25">
            <v>44255</v>
          </cell>
          <cell r="L25">
            <v>44286</v>
          </cell>
          <cell r="M25">
            <v>44316</v>
          </cell>
          <cell r="N25">
            <v>44347</v>
          </cell>
          <cell r="O25">
            <v>44377</v>
          </cell>
          <cell r="P25" t="str">
            <v>Total FYTD21 (Local CCY)</v>
          </cell>
          <cell r="Q25" t="str">
            <v>Total FY21 (AUD Est)</v>
          </cell>
          <cell r="R25" t="str">
            <v>% Estimate</v>
          </cell>
        </row>
        <row r="26">
          <cell r="A26" t="str">
            <v>PERIOD_RECORD</v>
          </cell>
          <cell r="B26" t="str">
            <v>Yes</v>
          </cell>
          <cell r="C26" t="str">
            <v>Periodicity of reported data</v>
          </cell>
          <cell r="D26" t="str">
            <v>M</v>
          </cell>
          <cell r="E26" t="str">
            <v>M</v>
          </cell>
          <cell r="F26" t="str">
            <v>M</v>
          </cell>
          <cell r="G26" t="str">
            <v>M</v>
          </cell>
          <cell r="H26" t="str">
            <v>M</v>
          </cell>
          <cell r="I26" t="str">
            <v>M</v>
          </cell>
          <cell r="J26" t="str">
            <v>M</v>
          </cell>
          <cell r="K26" t="str">
            <v>M</v>
          </cell>
          <cell r="L26" t="str">
            <v>M</v>
          </cell>
          <cell r="M26" t="str">
            <v>M</v>
          </cell>
          <cell r="N26" t="str">
            <v>M</v>
          </cell>
          <cell r="O26" t="str">
            <v>M</v>
          </cell>
          <cell r="P26" t="str">
            <v>A</v>
          </cell>
          <cell r="Q26" t="str">
            <v>A</v>
          </cell>
          <cell r="R26" t="str">
            <v>A</v>
          </cell>
        </row>
        <row r="27">
          <cell r="A27" t="str">
            <v>1_FEES_SECTION</v>
          </cell>
          <cell r="C27" t="str">
            <v>Part 1 - Fees</v>
          </cell>
          <cell r="D27" t="str">
            <v>Fee &amp; Cost Reporting
Total fee and cost amounts to be reported in AUD (or other currency as noted above) and should include taxes, less any credits received. 
 For all co-mingled investments, only report amounts attributable to our interest in the investment, and report costs net of any transaction cost recovery if applicable (e.g. as a result of the application of a buy/sell spread).
NOTE: For Private Equity only report amounts attributable to our interest in the LP/ Fund/ LLC etc. (as applicable) and do not include fees/ costs of portfolio companies which are not borne by us.</v>
          </cell>
          <cell r="S27" t="str">
            <v xml:space="preserve">Comments
Please provide comments where appropriate to assist us with the interpretation of the amounts reported. </v>
          </cell>
        </row>
        <row r="28">
          <cell r="A28" t="str">
            <v>1A_MGMT_FEE_COM</v>
          </cell>
          <cell r="B28" t="str">
            <v>Yes</v>
          </cell>
          <cell r="C28" t="str">
            <v>1A. Management Fees</v>
          </cell>
          <cell r="D28" t="str">
            <v xml:space="preserve">The fees paid for your management of the investment. Provide amounts including GST/ other taxes less any tax credits received (if applicable). For Private Equity, report any rebates/ offsets as negatives. e.g. in relation to placement agent fees, directors' fees, organisational expenses that exceed caps. NOTE: equalisation payments are to be reported at '2F. Other costs' below. </v>
          </cell>
          <cell r="S28" t="str">
            <v>Comments for 1A. Direct Management Fees</v>
          </cell>
        </row>
        <row r="29">
          <cell r="A29" t="str">
            <v>1A_MGMT_FEE_AORE</v>
          </cell>
          <cell r="B29" t="str">
            <v>Yes</v>
          </cell>
          <cell r="C29" t="str">
            <v>Estimate/Actual?</v>
          </cell>
          <cell r="D29" t="str">
            <v>Actual</v>
          </cell>
          <cell r="M29" t="str">
            <v>Actual</v>
          </cell>
        </row>
        <row r="30">
          <cell r="A30" t="str">
            <v>1A_MGMT_FEE_GROSS</v>
          </cell>
          <cell r="B30" t="str">
            <v>Yes</v>
          </cell>
          <cell r="C30" t="str">
            <v>Gross management fee</v>
          </cell>
          <cell r="D30">
            <v>100000</v>
          </cell>
          <cell r="M30">
            <v>105000</v>
          </cell>
          <cell r="P30">
            <v>205000</v>
          </cell>
          <cell r="Q30">
            <v>315384.61538461538</v>
          </cell>
          <cell r="R30">
            <v>1.2615384615384615E-2</v>
          </cell>
        </row>
        <row r="31">
          <cell r="A31" t="str">
            <v>1A_MGMT_FEE_REBATE</v>
          </cell>
          <cell r="B31" t="str">
            <v>Yes</v>
          </cell>
          <cell r="C31" t="str">
            <v>Fee rebates/ offsets (as negatives)</v>
          </cell>
          <cell r="D31">
            <v>0</v>
          </cell>
          <cell r="M31">
            <v>0</v>
          </cell>
          <cell r="N31">
            <v>0</v>
          </cell>
          <cell r="O31">
            <v>0</v>
          </cell>
          <cell r="P31">
            <v>0</v>
          </cell>
          <cell r="Q31">
            <v>0</v>
          </cell>
          <cell r="R31">
            <v>0</v>
          </cell>
        </row>
        <row r="32">
          <cell r="A32" t="str">
            <v>1A_MGMT_FEE_SUBTOT</v>
          </cell>
          <cell r="B32" t="str">
            <v>Yes</v>
          </cell>
          <cell r="C32" t="str">
            <v>Net management fees</v>
          </cell>
          <cell r="D32">
            <v>100000</v>
          </cell>
          <cell r="E32">
            <v>0</v>
          </cell>
          <cell r="F32">
            <v>0</v>
          </cell>
          <cell r="G32">
            <v>0</v>
          </cell>
          <cell r="H32">
            <v>0</v>
          </cell>
          <cell r="I32">
            <v>0</v>
          </cell>
          <cell r="J32">
            <v>0</v>
          </cell>
          <cell r="K32">
            <v>0</v>
          </cell>
          <cell r="L32">
            <v>0</v>
          </cell>
          <cell r="M32">
            <v>105000</v>
          </cell>
          <cell r="N32">
            <v>0</v>
          </cell>
          <cell r="O32">
            <v>0</v>
          </cell>
          <cell r="P32">
            <v>205000</v>
          </cell>
          <cell r="Q32">
            <v>315384.61538461538</v>
          </cell>
          <cell r="R32">
            <v>1.2615384615384615E-2</v>
          </cell>
        </row>
        <row r="33">
          <cell r="A33" t="str">
            <v>SPACER</v>
          </cell>
        </row>
        <row r="34">
          <cell r="A34" t="str">
            <v>1B_MGMT_FEE_UNDL_COM</v>
          </cell>
          <cell r="B34" t="str">
            <v>Yes</v>
          </cell>
          <cell r="C34" t="str">
            <v>1B. Management Fees (underlying funds)</v>
          </cell>
          <cell r="D34" t="str">
            <v>Only applicable where the product/LP invests in an underlying fund or other investment vehicle which charges a management fee. Provide amounts net of any rebates/ offsets/clawbacks (if applicable) and include any amounts accrued over the year.</v>
          </cell>
          <cell r="S34" t="str">
            <v>Comments for 1B. Underlying Mgr Fees</v>
          </cell>
        </row>
        <row r="35">
          <cell r="A35" t="str">
            <v>1B_MGMT_FEE_UNDL_AORE</v>
          </cell>
          <cell r="B35" t="str">
            <v>Yes</v>
          </cell>
          <cell r="C35" t="str">
            <v>Estimate/Actual?</v>
          </cell>
        </row>
        <row r="36">
          <cell r="A36" t="str">
            <v>1B_MGMT_FEE_UNDL_SUBTOT</v>
          </cell>
          <cell r="B36" t="str">
            <v>Yes</v>
          </cell>
          <cell r="C36" t="str">
            <v>Net management fees</v>
          </cell>
          <cell r="P36">
            <v>0</v>
          </cell>
          <cell r="Q36">
            <v>0</v>
          </cell>
          <cell r="R36">
            <v>0</v>
          </cell>
        </row>
        <row r="37">
          <cell r="A37" t="str">
            <v>SPACER</v>
          </cell>
        </row>
        <row r="38">
          <cell r="A38" t="str">
            <v>1C_PERF_FEE_COM</v>
          </cell>
          <cell r="B38" t="str">
            <v>Yes</v>
          </cell>
          <cell r="C38" t="str">
            <v>1C. Performance Fees/ Carried Interest (LP/ Fund level)</v>
          </cell>
          <cell r="D38" t="str">
            <v>Only applicable where the product/LP charges a performance fee/ carry. Amounts to be reported gross of any rebates/ offsets/ clawbacks and to take into account any amounts accrued over the year.</v>
          </cell>
          <cell r="S38" t="str">
            <v>Comments for 1C. Direct Performance Fees</v>
          </cell>
        </row>
        <row r="39">
          <cell r="A39" t="str">
            <v>1C_PERF_FEE_AORE</v>
          </cell>
          <cell r="B39" t="str">
            <v>Yes</v>
          </cell>
          <cell r="C39" t="str">
            <v>Estimate/Actual?</v>
          </cell>
          <cell r="D39" t="str">
            <v>Actual</v>
          </cell>
          <cell r="M39" t="str">
            <v>Actual</v>
          </cell>
          <cell r="N39" t="str">
            <v>Actual</v>
          </cell>
          <cell r="O39" t="str">
            <v>Estimate</v>
          </cell>
        </row>
        <row r="40">
          <cell r="A40" t="str">
            <v>1C_PERF_FEE_ACCR_OP</v>
          </cell>
          <cell r="B40" t="str">
            <v>Yes</v>
          </cell>
          <cell r="C40" t="str">
            <v>Opening accrual balance (if applicable)</v>
          </cell>
          <cell r="M40">
            <v>0</v>
          </cell>
          <cell r="N40">
            <v>0</v>
          </cell>
          <cell r="O40">
            <v>0</v>
          </cell>
          <cell r="P40">
            <v>0</v>
          </cell>
          <cell r="Q40">
            <v>0</v>
          </cell>
          <cell r="R40">
            <v>0</v>
          </cell>
        </row>
        <row r="41">
          <cell r="A41" t="str">
            <v>1C_PERF_FEE_ACCR_CL</v>
          </cell>
          <cell r="B41" t="str">
            <v>Yes</v>
          </cell>
          <cell r="C41" t="str">
            <v>Closing accrual balance (if applicable)</v>
          </cell>
          <cell r="P41">
            <v>0</v>
          </cell>
          <cell r="Q41">
            <v>0</v>
          </cell>
          <cell r="R41">
            <v>0</v>
          </cell>
        </row>
        <row r="42">
          <cell r="A42" t="str">
            <v>1C_PERF_FEE_ACCR_CHG</v>
          </cell>
          <cell r="B42" t="str">
            <v>Yes</v>
          </cell>
          <cell r="C42" t="str">
            <v>Increase/ decrease in accrual balance (if applicable)</v>
          </cell>
          <cell r="D42">
            <v>0</v>
          </cell>
          <cell r="M42">
            <v>0</v>
          </cell>
          <cell r="N42">
            <v>0</v>
          </cell>
          <cell r="O42">
            <v>0</v>
          </cell>
          <cell r="P42">
            <v>0</v>
          </cell>
          <cell r="Q42">
            <v>0</v>
          </cell>
          <cell r="R42">
            <v>0</v>
          </cell>
        </row>
        <row r="43">
          <cell r="A43" t="str">
            <v>1C_PERF_FEE_ACCR_PAID</v>
          </cell>
          <cell r="B43" t="str">
            <v>Yes</v>
          </cell>
          <cell r="C43" t="str">
            <v>Performance fee paid/ realised</v>
          </cell>
          <cell r="D43">
            <v>3000000</v>
          </cell>
          <cell r="P43">
            <v>3000000</v>
          </cell>
          <cell r="Q43">
            <v>4615384.615384615</v>
          </cell>
          <cell r="R43">
            <v>0.1846153846153846</v>
          </cell>
        </row>
        <row r="44">
          <cell r="A44" t="str">
            <v>1C_PERF_FEE_OFFSET</v>
          </cell>
          <cell r="B44" t="str">
            <v>Yes</v>
          </cell>
          <cell r="C44" t="str">
            <v>Fee rebates/ offsets/ clawbacks (as negatives)</v>
          </cell>
          <cell r="P44">
            <v>0</v>
          </cell>
          <cell r="Q44">
            <v>0</v>
          </cell>
          <cell r="R44">
            <v>0</v>
          </cell>
        </row>
        <row r="45">
          <cell r="A45" t="str">
            <v>1C_PERF_FEE_SUBTOT</v>
          </cell>
          <cell r="B45" t="str">
            <v>Yes</v>
          </cell>
          <cell r="C45" t="str">
            <v>Net performance fees/carried interest</v>
          </cell>
          <cell r="D45">
            <v>3000000</v>
          </cell>
          <cell r="E45">
            <v>0</v>
          </cell>
          <cell r="F45">
            <v>0</v>
          </cell>
          <cell r="G45">
            <v>0</v>
          </cell>
          <cell r="H45">
            <v>0</v>
          </cell>
          <cell r="I45">
            <v>0</v>
          </cell>
          <cell r="J45">
            <v>0</v>
          </cell>
          <cell r="K45">
            <v>0</v>
          </cell>
          <cell r="L45">
            <v>0</v>
          </cell>
          <cell r="M45">
            <v>0</v>
          </cell>
          <cell r="N45">
            <v>0</v>
          </cell>
          <cell r="O45">
            <v>0</v>
          </cell>
          <cell r="P45">
            <v>3000000</v>
          </cell>
          <cell r="Q45">
            <v>4615384.615384615</v>
          </cell>
          <cell r="R45">
            <v>0.1846153846153846</v>
          </cell>
        </row>
        <row r="46">
          <cell r="A46" t="str">
            <v>SPACER</v>
          </cell>
        </row>
        <row r="47">
          <cell r="A47" t="str">
            <v>1D_PERF_FEE_UNDL_COM</v>
          </cell>
          <cell r="B47" t="str">
            <v>Yes</v>
          </cell>
          <cell r="C47" t="str">
            <v>1D. Performance Fees Paid/ Carried Interest (underlying funds)</v>
          </cell>
          <cell r="D47" t="str">
            <v xml:space="preserve">Only applicable where the product/LP invests in an underlying fund which charges a performance fee. Underlying fund performance fees to be reported net of any rebates/ reductions/ clawbacks and to take into account any amounts accrued over the year. </v>
          </cell>
          <cell r="S47" t="str">
            <v>Comments for 1D. Underlying Performance Fees</v>
          </cell>
        </row>
        <row r="48">
          <cell r="A48" t="str">
            <v>1D_PERF_FEE_UNDL_AORE</v>
          </cell>
          <cell r="B48" t="str">
            <v>Yes</v>
          </cell>
          <cell r="C48" t="str">
            <v>Estimate/Actual?</v>
          </cell>
        </row>
        <row r="49">
          <cell r="A49" t="str">
            <v>1D_PERF_FEE_UNDL_SUBTOT</v>
          </cell>
          <cell r="B49" t="str">
            <v>Yes</v>
          </cell>
          <cell r="C49" t="str">
            <v>Net performance fee</v>
          </cell>
          <cell r="P49">
            <v>0</v>
          </cell>
          <cell r="Q49">
            <v>0</v>
          </cell>
          <cell r="R49">
            <v>0</v>
          </cell>
        </row>
        <row r="50">
          <cell r="A50" t="str">
            <v>SPACER</v>
          </cell>
        </row>
        <row r="51">
          <cell r="A51" t="str">
            <v>1E_OTHER_FEE_COM</v>
          </cell>
          <cell r="B51" t="str">
            <v>Yes</v>
          </cell>
          <cell r="C51" t="str">
            <v>1E. Other Fees</v>
          </cell>
          <cell r="D51" t="str">
            <v>Any other fees charged by the product/LP or underlying fund. Fees to be reported net of any rebates/ offsets. NOTE: administration and operational fees/costs (including expense recovery costs) are to be provided at Part 2A below.</v>
          </cell>
          <cell r="S51" t="str">
            <v>Comments for 1E. Other Fees</v>
          </cell>
        </row>
        <row r="52">
          <cell r="A52" t="str">
            <v>1E_OTHER_FEE_AORE</v>
          </cell>
          <cell r="B52" t="str">
            <v>Yes</v>
          </cell>
          <cell r="C52" t="str">
            <v>Estimate/Actual?</v>
          </cell>
        </row>
        <row r="53">
          <cell r="A53" t="str">
            <v>1E_OTHER_FEE_DIRECT</v>
          </cell>
          <cell r="B53" t="str">
            <v>Yes</v>
          </cell>
          <cell r="C53" t="str">
            <v>Product level other fees</v>
          </cell>
          <cell r="P53">
            <v>0</v>
          </cell>
          <cell r="Q53">
            <v>0</v>
          </cell>
          <cell r="R53">
            <v>0</v>
          </cell>
        </row>
        <row r="54">
          <cell r="A54" t="str">
            <v>1E_OTHER_FEE_UNDL</v>
          </cell>
          <cell r="B54" t="str">
            <v>Yes</v>
          </cell>
          <cell r="C54" t="str">
            <v>Underlying fund other fees</v>
          </cell>
          <cell r="P54">
            <v>0</v>
          </cell>
          <cell r="Q54">
            <v>0</v>
          </cell>
          <cell r="R54">
            <v>0</v>
          </cell>
        </row>
        <row r="55">
          <cell r="A55" t="str">
            <v>1E_OTHER_FEE_SUBTOT</v>
          </cell>
          <cell r="B55" t="str">
            <v>Yes</v>
          </cell>
          <cell r="C55" t="str">
            <v>Net other fees</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row>
        <row r="56">
          <cell r="A56" t="str">
            <v>SPACER</v>
          </cell>
        </row>
        <row r="57">
          <cell r="A57" t="str">
            <v>1F_B-S_SPREAD_COM</v>
          </cell>
          <cell r="B57" t="str">
            <v>Yes</v>
          </cell>
          <cell r="C57" t="str">
            <v>1F. Buy/Sell Spreads (LP/ Fund level)</v>
          </cell>
          <cell r="D57" t="str">
            <v xml:space="preserve">Only applicable to products/LPs with a buy-sell spread. Buy-sell spread charges incurred as a result of applying into or withdrawing from the product. </v>
          </cell>
          <cell r="S57" t="str">
            <v>Comments for 1F. Buy / Sell Spreads</v>
          </cell>
        </row>
        <row r="58">
          <cell r="A58" t="str">
            <v>1F_B-S_SPREAD_AORE</v>
          </cell>
          <cell r="B58" t="str">
            <v>Yes</v>
          </cell>
          <cell r="C58" t="str">
            <v>Estimate/Actual?</v>
          </cell>
        </row>
        <row r="59">
          <cell r="A59" t="str">
            <v>1F_B-S_SPREAD_APP</v>
          </cell>
          <cell r="B59" t="str">
            <v>Yes</v>
          </cell>
          <cell r="C59" t="str">
            <v>Applications ($)</v>
          </cell>
          <cell r="P59">
            <v>0</v>
          </cell>
          <cell r="Q59" t="str">
            <v>0</v>
          </cell>
          <cell r="R59" t="str">
            <v/>
          </cell>
        </row>
        <row r="60">
          <cell r="A60" t="str">
            <v>1F_B-S_SPREAD_RED</v>
          </cell>
          <cell r="B60" t="str">
            <v>Yes</v>
          </cell>
          <cell r="C60" t="str">
            <v>Redemptions ($)</v>
          </cell>
          <cell r="P60">
            <v>0</v>
          </cell>
          <cell r="Q60" t="str">
            <v>0</v>
          </cell>
          <cell r="R60" t="str">
            <v/>
          </cell>
        </row>
        <row r="61">
          <cell r="A61" t="str">
            <v>1F_B-S_SPREAD_SUBTOT</v>
          </cell>
          <cell r="B61" t="str">
            <v>Yes</v>
          </cell>
          <cell r="C61" t="str">
            <v xml:space="preserve">Total buy/sell spread costs </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row>
        <row r="62">
          <cell r="A62" t="str">
            <v>SPACER</v>
          </cell>
        </row>
        <row r="63">
          <cell r="A63" t="str">
            <v>2_COSTS_SECTION</v>
          </cell>
          <cell r="C63" t="str">
            <v>Part 2 - Costs</v>
          </cell>
        </row>
        <row r="64">
          <cell r="A64" t="str">
            <v>2A_ADMIN_COSTS_COM</v>
          </cell>
          <cell r="B64" t="str">
            <v>Yes</v>
          </cell>
          <cell r="C64" t="str">
            <v>2A. Administrative /Operational Expenses ('expense recovery' costs)</v>
          </cell>
          <cell r="D64" t="str">
            <v xml:space="preserve">Report all administrative/ operational expenses not already disclosed under Part 1 or covered by a management fee. Such costs may include registry/ custody fees, trustee-related expenses, insurance costs, distribution expenses, organisational expenses, advisory committee expenses, directors' fees (if paid by the LP), GP establishment costs (e.g. where we are an anchor investor), audit fees and accounting/ tax reporting expenses, valuation expenses, registration fees, etc. </v>
          </cell>
          <cell r="S64" t="str">
            <v>Comments for 2A. Administration Costs</v>
          </cell>
        </row>
        <row r="65">
          <cell r="A65" t="str">
            <v>2A_ADMIN_COSTS_AORE</v>
          </cell>
          <cell r="B65" t="str">
            <v>Yes</v>
          </cell>
          <cell r="C65" t="str">
            <v>Estimate/Actual?</v>
          </cell>
          <cell r="D65" t="str">
            <v>Actual</v>
          </cell>
          <cell r="M65" t="str">
            <v>Actual</v>
          </cell>
        </row>
        <row r="66">
          <cell r="A66" t="str">
            <v>2A_ADMIN_COSTS_DIRECT</v>
          </cell>
          <cell r="B66" t="str">
            <v>Yes</v>
          </cell>
          <cell r="C66" t="str">
            <v>Product level admin/op costs</v>
          </cell>
          <cell r="D66">
            <v>3000</v>
          </cell>
          <cell r="M66">
            <v>2500</v>
          </cell>
          <cell r="P66">
            <v>5500</v>
          </cell>
          <cell r="Q66">
            <v>8461.538461538461</v>
          </cell>
          <cell r="R66">
            <v>3.3846153846153846E-4</v>
          </cell>
        </row>
        <row r="67">
          <cell r="A67" t="str">
            <v>2A_ADMIN_COSTS_UNDL</v>
          </cell>
          <cell r="B67" t="str">
            <v>Yes</v>
          </cell>
          <cell r="C67" t="str">
            <v>Underlying fund level admin/op costs</v>
          </cell>
          <cell r="D67">
            <v>30000</v>
          </cell>
          <cell r="M67">
            <v>-15000</v>
          </cell>
          <cell r="P67">
            <v>15000</v>
          </cell>
          <cell r="Q67">
            <v>23076.923076923074</v>
          </cell>
          <cell r="R67">
            <v>9.2307692307692295E-4</v>
          </cell>
        </row>
        <row r="68">
          <cell r="A68" t="str">
            <v>2A_ADMIN_COSTS_SUBTOT</v>
          </cell>
          <cell r="B68" t="str">
            <v>Yes</v>
          </cell>
          <cell r="C68" t="str">
            <v>Total admin/op expenses</v>
          </cell>
          <cell r="D68">
            <v>33000</v>
          </cell>
          <cell r="E68">
            <v>0</v>
          </cell>
          <cell r="F68">
            <v>0</v>
          </cell>
          <cell r="G68">
            <v>0</v>
          </cell>
          <cell r="H68">
            <v>0</v>
          </cell>
          <cell r="I68">
            <v>0</v>
          </cell>
          <cell r="J68">
            <v>0</v>
          </cell>
          <cell r="K68">
            <v>0</v>
          </cell>
          <cell r="L68">
            <v>0</v>
          </cell>
          <cell r="M68">
            <v>-12500</v>
          </cell>
          <cell r="N68">
            <v>0</v>
          </cell>
          <cell r="O68">
            <v>0</v>
          </cell>
          <cell r="P68">
            <v>20500</v>
          </cell>
          <cell r="Q68">
            <v>31538.461538461535</v>
          </cell>
          <cell r="R68">
            <v>1.2615384615384615E-3</v>
          </cell>
        </row>
        <row r="69">
          <cell r="A69" t="str">
            <v>SPACER</v>
          </cell>
        </row>
        <row r="70">
          <cell r="A70" t="str">
            <v>2B_TRAN_EXPLICIT_COM</v>
          </cell>
          <cell r="B70" t="str">
            <v>Yes</v>
          </cell>
          <cell r="C70" t="str">
            <v xml:space="preserve">2B. Transaction Costs - Explicit </v>
          </cell>
          <cell r="D70" t="str">
            <v xml:space="preserve">Explicit costs associated with the trading of assets and the acquisition/disposal of portfolio companies/assets, including research/ due diligence costs. 
For liquid asset classes (i.e. listed equities, fixed income, exchange-traded derivatives) such costs may include brokerage, clearing/ settlement costs, buy-sell spread costs from transacting in any underlying funds with spreads, stamp duty/ other taxes, commissions etc. For illiquid/ alternative asset classes (i.e. real property, real infrastructure, other real assets, private equity, hedge funds and venture capital) such costs may include due diligence, legal &amp; advisory costs (including broken deal costs) in relation to a particular investment/ transaction, as well as stamp duty, sales commissions etc. Property stamp duty is required to be reported separately. Such costs to be reported net of any transaction cost recovery (e.g. as a result of the application of a buy/sell spread). NOTE: For Private Equity, do not report the costs borne by the portfolio company or any costs associated with listing a portfolio company for which there is a specific exclusion. </v>
          </cell>
          <cell r="S70" t="str">
            <v>Comments for 2B. Explicit Transaction Costs</v>
          </cell>
        </row>
        <row r="71">
          <cell r="A71" t="str">
            <v>2B_TRAN_EXPLICIT_AORE</v>
          </cell>
          <cell r="B71" t="str">
            <v>Yes</v>
          </cell>
          <cell r="C71" t="str">
            <v>Estimate/Actual?</v>
          </cell>
          <cell r="D71" t="str">
            <v>Actual</v>
          </cell>
          <cell r="M71" t="str">
            <v>Actual</v>
          </cell>
          <cell r="N71" t="str">
            <v>Actual</v>
          </cell>
          <cell r="O71" t="str">
            <v>Estimate</v>
          </cell>
        </row>
        <row r="72">
          <cell r="A72" t="str">
            <v>2B_TRAN_EXPLICIT_DIRECT</v>
          </cell>
          <cell r="B72" t="str">
            <v>Yes</v>
          </cell>
          <cell r="C72" t="str">
            <v>Product level explicit transaction costs (excluding property stamp duty)</v>
          </cell>
          <cell r="D72">
            <v>300000</v>
          </cell>
          <cell r="M72">
            <v>200000</v>
          </cell>
          <cell r="N72">
            <v>400000</v>
          </cell>
          <cell r="O72">
            <v>300000</v>
          </cell>
          <cell r="P72">
            <v>1200000</v>
          </cell>
          <cell r="Q72">
            <v>1846153.846153846</v>
          </cell>
          <cell r="R72">
            <v>7.3846153846153839E-2</v>
          </cell>
        </row>
        <row r="73">
          <cell r="A73" t="str">
            <v>2B_TRAN_EXPLICIT_STAMP</v>
          </cell>
          <cell r="B73" t="str">
            <v>Yes</v>
          </cell>
          <cell r="C73" t="str">
            <v>Product level property stamp duty only</v>
          </cell>
          <cell r="P73">
            <v>0</v>
          </cell>
          <cell r="Q73">
            <v>0</v>
          </cell>
          <cell r="R73">
            <v>0</v>
          </cell>
        </row>
        <row r="74">
          <cell r="A74" t="str">
            <v>2B_TRAN_EXPLICIT_UNDL</v>
          </cell>
          <cell r="B74" t="str">
            <v>Yes</v>
          </cell>
          <cell r="C74" t="str">
            <v>Underlying fund level explicit transaction costs (excluding property stamp duty)</v>
          </cell>
          <cell r="D74">
            <v>3500</v>
          </cell>
          <cell r="M74">
            <v>1500</v>
          </cell>
          <cell r="N74">
            <v>400</v>
          </cell>
          <cell r="O74">
            <v>1200</v>
          </cell>
          <cell r="P74">
            <v>6600</v>
          </cell>
          <cell r="Q74">
            <v>10153.846153846154</v>
          </cell>
          <cell r="R74">
            <v>4.0615384615384618E-4</v>
          </cell>
        </row>
        <row r="75">
          <cell r="A75" t="str">
            <v>2B_TRAN_EXPLICIT_UNDL_STAMP</v>
          </cell>
          <cell r="B75" t="str">
            <v>Yes</v>
          </cell>
          <cell r="C75" t="str">
            <v>Underlying fund property stamp duty only</v>
          </cell>
          <cell r="P75">
            <v>0</v>
          </cell>
          <cell r="Q75">
            <v>0</v>
          </cell>
          <cell r="R75">
            <v>0</v>
          </cell>
        </row>
        <row r="76">
          <cell r="A76" t="str">
            <v>2B_TRAN_EXPLICIT_SUBTOT</v>
          </cell>
          <cell r="B76" t="str">
            <v>Yes</v>
          </cell>
          <cell r="C76" t="str">
            <v xml:space="preserve">Total net explicit costs </v>
          </cell>
          <cell r="D76">
            <v>303500</v>
          </cell>
          <cell r="E76">
            <v>0</v>
          </cell>
          <cell r="F76">
            <v>0</v>
          </cell>
          <cell r="G76">
            <v>0</v>
          </cell>
          <cell r="H76">
            <v>0</v>
          </cell>
          <cell r="I76">
            <v>0</v>
          </cell>
          <cell r="J76">
            <v>0</v>
          </cell>
          <cell r="K76">
            <v>0</v>
          </cell>
          <cell r="L76">
            <v>0</v>
          </cell>
          <cell r="M76">
            <v>201500</v>
          </cell>
          <cell r="N76">
            <v>400400</v>
          </cell>
          <cell r="O76">
            <v>301200</v>
          </cell>
          <cell r="P76">
            <v>1206600</v>
          </cell>
          <cell r="Q76">
            <v>1856307.6923076923</v>
          </cell>
          <cell r="R76">
            <v>7.4252307692307687E-2</v>
          </cell>
        </row>
        <row r="77">
          <cell r="A77" t="str">
            <v>SPACER</v>
          </cell>
          <cell r="B77" t="str">
            <v>No</v>
          </cell>
        </row>
        <row r="78">
          <cell r="A78" t="str">
            <v>2C_TRAN_IMPLICIT_COM</v>
          </cell>
          <cell r="B78" t="str">
            <v>No</v>
          </cell>
          <cell r="C78" t="str">
            <v xml:space="preserve">2C. Net Transaction Costs - Implicit </v>
          </cell>
          <cell r="D78" t="str">
            <v>Generally a bid-ask spread cost for all common assets classes. OTC derivative costs reported separately under Part 2D. Implicit cost assessment to include any market impact cost where applicable. Any such costs to be reported net of any transaction cost recovery.</v>
          </cell>
          <cell r="S78" t="str">
            <v>Comments for 2C. Implicit Transaction Costs</v>
          </cell>
        </row>
        <row r="79">
          <cell r="A79" t="str">
            <v>2C_TRAN_IMPLICIT_AORE</v>
          </cell>
          <cell r="B79" t="str">
            <v>No</v>
          </cell>
          <cell r="C79" t="str">
            <v>Estimate/Actual?</v>
          </cell>
          <cell r="D79" t="str">
            <v>Actual</v>
          </cell>
          <cell r="M79" t="str">
            <v>Actual</v>
          </cell>
          <cell r="N79" t="str">
            <v>Actual</v>
          </cell>
          <cell r="O79" t="str">
            <v>Estimate</v>
          </cell>
        </row>
        <row r="80">
          <cell r="A80" t="str">
            <v>2C_TRAN_IMPLICIT_DIRECT</v>
          </cell>
          <cell r="B80" t="str">
            <v>No</v>
          </cell>
          <cell r="C80" t="str">
            <v>Product level implicit transaction costs</v>
          </cell>
          <cell r="P80">
            <v>0</v>
          </cell>
          <cell r="Q80">
            <v>0</v>
          </cell>
          <cell r="R80">
            <v>0</v>
          </cell>
        </row>
        <row r="81">
          <cell r="A81" t="str">
            <v>2C_TRAN_IMPLICIT_UNDL</v>
          </cell>
          <cell r="B81" t="str">
            <v>No</v>
          </cell>
          <cell r="C81" t="str">
            <v>Underlying fund level implicit transaction costs</v>
          </cell>
          <cell r="P81">
            <v>0</v>
          </cell>
          <cell r="Q81">
            <v>0</v>
          </cell>
          <cell r="R81">
            <v>0</v>
          </cell>
        </row>
        <row r="82">
          <cell r="A82" t="str">
            <v>2C_TRAN_IMPLICIT_SUBTOT</v>
          </cell>
          <cell r="B82" t="str">
            <v>No</v>
          </cell>
          <cell r="C82" t="str">
            <v>Total net implicit costs</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row>
        <row r="83">
          <cell r="A83" t="str">
            <v>SPACER</v>
          </cell>
          <cell r="B83" t="str">
            <v>No</v>
          </cell>
        </row>
        <row r="84">
          <cell r="A84" t="str">
            <v>2D_OTC_COSTS_COM</v>
          </cell>
          <cell r="B84" t="str">
            <v>Yes</v>
          </cell>
          <cell r="C84" t="str">
            <v xml:space="preserve">2D. OTC Derivative Costs </v>
          </cell>
          <cell r="D84" t="str">
            <v>Only applicable where the product/LP or any underlying fund or other investment vehicle invests in OTC derivatives. NOTE: Industry guidance is available to assist with calculating costs for various types of OTC derivatives. If you have not been provided this document and have OTC derivatives in your mandate or an underlying fund, please request this from us. In particular, note that the requirements for options are different than other OTC derivatives such as forwards &amp; swaps.</v>
          </cell>
          <cell r="S84" t="str">
            <v>Comments for 2D. OTC Derivative Costs including, FX currency hedging for US Property, and Interest Rate Swap</v>
          </cell>
        </row>
        <row r="85">
          <cell r="A85" t="str">
            <v>2D_OTC_COSTS_AORE</v>
          </cell>
          <cell r="B85" t="str">
            <v>Yes</v>
          </cell>
          <cell r="C85" t="str">
            <v>Estimate/Actual?</v>
          </cell>
        </row>
        <row r="86">
          <cell r="A86" t="str">
            <v>2D_OTC_COSTS_DIRECT</v>
          </cell>
          <cell r="B86" t="str">
            <v>Yes</v>
          </cell>
          <cell r="C86" t="str">
            <v>Product level OTC derivative costs (excluding FX forwards)</v>
          </cell>
          <cell r="P86">
            <v>0</v>
          </cell>
          <cell r="Q86">
            <v>0</v>
          </cell>
          <cell r="R86">
            <v>0</v>
          </cell>
        </row>
        <row r="87">
          <cell r="A87" t="str">
            <v>2D_OTC_COSTS_FFX</v>
          </cell>
          <cell r="B87" t="str">
            <v>Yes</v>
          </cell>
          <cell r="C87" t="str">
            <v>Product level OTC derivative costs (FX forwards)</v>
          </cell>
          <cell r="P87">
            <v>0</v>
          </cell>
          <cell r="Q87">
            <v>0</v>
          </cell>
          <cell r="R87">
            <v>0</v>
          </cell>
        </row>
        <row r="88">
          <cell r="A88" t="str">
            <v>2D_OTC_COSTS_UNDL</v>
          </cell>
          <cell r="B88" t="str">
            <v>Yes</v>
          </cell>
          <cell r="C88" t="str">
            <v>Underlying fund level OTC derivative costs (excluding FX forwards)</v>
          </cell>
          <cell r="P88">
            <v>0</v>
          </cell>
          <cell r="Q88">
            <v>0</v>
          </cell>
          <cell r="R88">
            <v>0</v>
          </cell>
        </row>
        <row r="89">
          <cell r="A89" t="str">
            <v>2D_OTC_COSTS_UNDL_FFX</v>
          </cell>
          <cell r="B89" t="str">
            <v>Yes</v>
          </cell>
          <cell r="C89" t="str">
            <v>Underlying fund level OTC derivative costs (FX forwards)</v>
          </cell>
          <cell r="P89">
            <v>0</v>
          </cell>
          <cell r="Q89">
            <v>0</v>
          </cell>
          <cell r="R89">
            <v>0</v>
          </cell>
        </row>
        <row r="90">
          <cell r="A90" t="str">
            <v>2D_OTC_COSTS_SUBTOT</v>
          </cell>
          <cell r="B90" t="str">
            <v>Yes</v>
          </cell>
          <cell r="C90" t="str">
            <v xml:space="preserve">Total net derivative costs </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row>
        <row r="91">
          <cell r="A91" t="str">
            <v>SPACER</v>
          </cell>
          <cell r="B91" t="str">
            <v>No</v>
          </cell>
        </row>
        <row r="92">
          <cell r="A92" t="str">
            <v>2E_PROPOP_COSTS_COM</v>
          </cell>
          <cell r="B92" t="str">
            <v>No</v>
          </cell>
          <cell r="C92" t="str">
            <v>2E. Property Operating Costs</v>
          </cell>
          <cell r="D92" t="str">
            <v>Only applicable where product or underlying fund has exposure to property assets. Costs to include aggregation of all such costs of all properties held within the product. Such costs may include council &amp; water rates, utilities, lease renewal costs etc.</v>
          </cell>
          <cell r="S92" t="str">
            <v>Comments for 2E. Property Operating Costs</v>
          </cell>
        </row>
        <row r="93">
          <cell r="A93" t="str">
            <v>2E_PROPOP_AORE</v>
          </cell>
          <cell r="B93" t="str">
            <v>No</v>
          </cell>
          <cell r="C93" t="str">
            <v>Estimate/Actual?</v>
          </cell>
        </row>
        <row r="94">
          <cell r="A94" t="str">
            <v>2E_PROPOP_DIRECT_GROSS</v>
          </cell>
          <cell r="B94" t="str">
            <v>No</v>
          </cell>
          <cell r="C94" t="str">
            <v>Product level gross property operating costs</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row>
        <row r="95">
          <cell r="A95" t="str">
            <v>2E_PROPOP_DIRECT_TENANT_PCT</v>
          </cell>
          <cell r="B95" t="str">
            <v>No</v>
          </cell>
          <cell r="C95" t="str">
            <v>Estimated % of product level gross operating costs incurred for tenant's benefit</v>
          </cell>
          <cell r="D95">
            <v>0</v>
          </cell>
          <cell r="E95">
            <v>0</v>
          </cell>
          <cell r="F95">
            <v>0</v>
          </cell>
          <cell r="G95">
            <v>0</v>
          </cell>
          <cell r="H95">
            <v>0</v>
          </cell>
          <cell r="I95">
            <v>0</v>
          </cell>
          <cell r="J95">
            <v>0</v>
          </cell>
          <cell r="K95">
            <v>0</v>
          </cell>
          <cell r="L95">
            <v>0</v>
          </cell>
          <cell r="M95">
            <v>0</v>
          </cell>
          <cell r="N95">
            <v>0</v>
          </cell>
          <cell r="O95">
            <v>0</v>
          </cell>
        </row>
        <row r="96">
          <cell r="A96" t="str">
            <v>2E_PROPOP_DIRECT_NET</v>
          </cell>
          <cell r="B96" t="str">
            <v>No</v>
          </cell>
          <cell r="C96" t="str">
            <v>Net product level property operating costs</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row>
        <row r="97">
          <cell r="A97" t="str">
            <v>2E_PROPOP_UNDL_GROSS</v>
          </cell>
          <cell r="B97" t="str">
            <v>No</v>
          </cell>
          <cell r="C97" t="str">
            <v>Underlying fund level gross property operating costs</v>
          </cell>
          <cell r="D97">
            <v>0</v>
          </cell>
          <cell r="E97">
            <v>0</v>
          </cell>
          <cell r="F97">
            <v>0</v>
          </cell>
          <cell r="G97">
            <v>0</v>
          </cell>
          <cell r="H97">
            <v>0</v>
          </cell>
          <cell r="I97">
            <v>0</v>
          </cell>
          <cell r="J97">
            <v>0</v>
          </cell>
          <cell r="K97">
            <v>0</v>
          </cell>
          <cell r="L97">
            <v>0</v>
          </cell>
          <cell r="M97">
            <v>0</v>
          </cell>
          <cell r="N97">
            <v>0</v>
          </cell>
          <cell r="O97">
            <v>0</v>
          </cell>
          <cell r="R97">
            <v>0</v>
          </cell>
        </row>
        <row r="98">
          <cell r="A98" t="str">
            <v>2E_PROPOP_UNDL_TENANT_PCT</v>
          </cell>
          <cell r="B98" t="str">
            <v>No</v>
          </cell>
          <cell r="C98" t="str">
            <v>Estimated % of underlying fund level gross operating costs incurred for tenant's benefit</v>
          </cell>
          <cell r="D98">
            <v>0</v>
          </cell>
          <cell r="E98">
            <v>0</v>
          </cell>
          <cell r="F98">
            <v>0</v>
          </cell>
          <cell r="G98">
            <v>0</v>
          </cell>
          <cell r="H98">
            <v>0</v>
          </cell>
          <cell r="I98">
            <v>0</v>
          </cell>
          <cell r="J98">
            <v>0</v>
          </cell>
          <cell r="K98">
            <v>0</v>
          </cell>
          <cell r="L98">
            <v>0</v>
          </cell>
          <cell r="M98">
            <v>0</v>
          </cell>
          <cell r="N98">
            <v>0</v>
          </cell>
          <cell r="O98">
            <v>0</v>
          </cell>
        </row>
        <row r="99">
          <cell r="A99" t="str">
            <v>2E_PROPOP_UNDL_NET</v>
          </cell>
          <cell r="B99" t="str">
            <v>No</v>
          </cell>
          <cell r="C99" t="str">
            <v>Net underlying fund level property operating expenses</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row>
        <row r="100">
          <cell r="A100" t="str">
            <v>2E_PROPOP_COSTS_SUBTOT</v>
          </cell>
          <cell r="B100" t="str">
            <v>No</v>
          </cell>
          <cell r="C100" t="str">
            <v>Net property operating costs</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A101" t="str">
            <v>SPACER</v>
          </cell>
          <cell r="B101" t="str">
            <v>No</v>
          </cell>
        </row>
        <row r="102">
          <cell r="A102" t="str">
            <v>2F_REVSHARE_COM</v>
          </cell>
          <cell r="B102" t="str">
            <v>Yes</v>
          </cell>
          <cell r="C102" t="str">
            <v xml:space="preserve">2F.  Income/Revenue Sharing Costs </v>
          </cell>
          <cell r="D102" t="str">
            <v>Only applicable where product/LP or an underlying fund participates in income/revenue generating activity through the use of LP/Fund or underlying fund assets where revenue is shared (or paid to) a third party (e.g. securities lending program). Report portion of income/ revenue paid to third party.</v>
          </cell>
          <cell r="S102" t="str">
            <v>Comments for 2F. Income/Revenue Sharing Costs</v>
          </cell>
        </row>
        <row r="103">
          <cell r="A103" t="str">
            <v>2F_REVSHARE_AORE</v>
          </cell>
          <cell r="B103" t="str">
            <v>Yes</v>
          </cell>
          <cell r="C103" t="str">
            <v>Estimate/Actual?</v>
          </cell>
        </row>
        <row r="104">
          <cell r="A104" t="str">
            <v>2F_REVSHARE_DIRECT</v>
          </cell>
          <cell r="B104" t="str">
            <v>Yes</v>
          </cell>
          <cell r="C104" t="str">
            <v>Product level revenue sharing costs</v>
          </cell>
          <cell r="P104">
            <v>0</v>
          </cell>
          <cell r="Q104">
            <v>0</v>
          </cell>
          <cell r="R104">
            <v>0</v>
          </cell>
        </row>
        <row r="105">
          <cell r="A105" t="str">
            <v>2F_REVSHARE_UNDL</v>
          </cell>
          <cell r="B105" t="str">
            <v>Yes</v>
          </cell>
          <cell r="C105" t="str">
            <v>Underlying fund level revenue sharing costs</v>
          </cell>
          <cell r="P105">
            <v>0</v>
          </cell>
          <cell r="Q105">
            <v>0</v>
          </cell>
          <cell r="R105">
            <v>0</v>
          </cell>
        </row>
        <row r="106">
          <cell r="A106" t="str">
            <v>2F_REVSHARE_SUBTOT</v>
          </cell>
          <cell r="B106" t="str">
            <v>Yes</v>
          </cell>
          <cell r="C106" t="str">
            <v>Total income/revenue sharing costs</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row>
        <row r="107">
          <cell r="A107" t="str">
            <v>SPACER</v>
          </cell>
          <cell r="B107" t="str">
            <v>Yes</v>
          </cell>
        </row>
        <row r="108">
          <cell r="A108" t="str">
            <v>2G_BORROWING_COSTS_COM</v>
          </cell>
          <cell r="B108" t="str">
            <v>No</v>
          </cell>
          <cell r="C108" t="str">
            <v>2G. Borrowing Costs</v>
          </cell>
          <cell r="D108" t="str">
            <v>Only applicable where product or underlying fund has established credit facilities. Such costs may include loan establishment fees, commitment fees, drawdown fees, settlement costs, discharge costs, legal costs and interest amounts paid.</v>
          </cell>
          <cell r="S108" t="str">
            <v>Comments for 2G. Borrowing Costs</v>
          </cell>
        </row>
        <row r="109">
          <cell r="A109" t="str">
            <v>2G_BORROWING_COSTS_AORE</v>
          </cell>
          <cell r="B109" t="str">
            <v>No</v>
          </cell>
          <cell r="C109" t="str">
            <v>Estimate/Actual?</v>
          </cell>
        </row>
        <row r="110">
          <cell r="A110" t="str">
            <v>2G_BORROWING_COSTS_DIRECT</v>
          </cell>
          <cell r="B110" t="str">
            <v>No</v>
          </cell>
          <cell r="C110" t="str">
            <v>Product level borrowing costs</v>
          </cell>
          <cell r="P110">
            <v>0</v>
          </cell>
          <cell r="Q110">
            <v>0</v>
          </cell>
          <cell r="R110">
            <v>0</v>
          </cell>
        </row>
        <row r="111">
          <cell r="A111" t="str">
            <v>2G_BORROWING_COSTS_UNDL</v>
          </cell>
          <cell r="B111" t="str">
            <v>No</v>
          </cell>
          <cell r="C111" t="str">
            <v>Underlying fund level borrowing costs</v>
          </cell>
          <cell r="P111">
            <v>0</v>
          </cell>
          <cell r="Q111">
            <v>0</v>
          </cell>
          <cell r="R111">
            <v>0</v>
          </cell>
        </row>
        <row r="112">
          <cell r="A112" t="str">
            <v>2G_BORROWING_COSTS_SUBTOT</v>
          </cell>
          <cell r="B112" t="str">
            <v>No</v>
          </cell>
          <cell r="C112" t="str">
            <v>Total income/revenue sharing costs</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row>
        <row r="113">
          <cell r="A113" t="str">
            <v>SPACER</v>
          </cell>
          <cell r="B113" t="str">
            <v>No</v>
          </cell>
        </row>
        <row r="114">
          <cell r="A114" t="str">
            <v>2H_OTHER_COSTS_COM</v>
          </cell>
          <cell r="B114" t="str">
            <v>Yes</v>
          </cell>
          <cell r="C114" t="str">
            <v>2H. Other Costs</v>
          </cell>
          <cell r="D114" t="str">
            <v xml:space="preserve">Any other costs incurred by product/LP or underlying fund not reported above. E.g. equalisation payments, litigation costs etc. For equalisation payments, report payments made by us as positive amounts and amounts received by us as negative amounts. </v>
          </cell>
          <cell r="S114" t="str">
            <v>Comments for 2H. Please provide details of any such costs.</v>
          </cell>
        </row>
        <row r="115">
          <cell r="A115" t="str">
            <v>2H_OTHER_COSTS_AORE</v>
          </cell>
          <cell r="B115" t="str">
            <v>Yes</v>
          </cell>
          <cell r="C115" t="str">
            <v>Estimate/Actual?</v>
          </cell>
        </row>
        <row r="116">
          <cell r="A116" t="str">
            <v>2H_OTHER_COSTS_DIRECT</v>
          </cell>
          <cell r="B116" t="str">
            <v>Yes</v>
          </cell>
          <cell r="C116" t="str">
            <v>Product level other costs</v>
          </cell>
          <cell r="P116">
            <v>0</v>
          </cell>
          <cell r="Q116">
            <v>0</v>
          </cell>
          <cell r="R116">
            <v>0</v>
          </cell>
        </row>
        <row r="117">
          <cell r="A117" t="str">
            <v>2H_OTHER_COSTS_UNDL</v>
          </cell>
          <cell r="B117" t="str">
            <v>Yes</v>
          </cell>
          <cell r="C117" t="str">
            <v>Underlying fund level other costs</v>
          </cell>
          <cell r="P117">
            <v>0</v>
          </cell>
          <cell r="Q117">
            <v>0</v>
          </cell>
          <cell r="R117">
            <v>0</v>
          </cell>
        </row>
        <row r="118">
          <cell r="A118" t="str">
            <v>2H_OTHER_COSTS_SUBTOT</v>
          </cell>
          <cell r="B118" t="str">
            <v>Yes</v>
          </cell>
          <cell r="C118" t="str">
            <v>Total other costs</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A119" t="str">
            <v>SPACER</v>
          </cell>
          <cell r="B119" t="str">
            <v>No</v>
          </cell>
        </row>
        <row r="120">
          <cell r="A120" t="str">
            <v>3_SUM_CHK_SECTION</v>
          </cell>
          <cell r="B120" t="str">
            <v>Yes</v>
          </cell>
          <cell r="C120" t="str">
            <v>Part 3 - Summary / Categorisation</v>
          </cell>
        </row>
        <row r="121">
          <cell r="A121" t="str">
            <v>3_SUM_CHK_HEADERS</v>
          </cell>
          <cell r="B121" t="str">
            <v>Yes</v>
          </cell>
          <cell r="C121" t="str">
            <v>Description</v>
          </cell>
          <cell r="D121">
            <v>44043</v>
          </cell>
          <cell r="E121">
            <v>44074</v>
          </cell>
          <cell r="F121">
            <v>44104</v>
          </cell>
          <cell r="G121">
            <v>44135</v>
          </cell>
          <cell r="H121">
            <v>44165</v>
          </cell>
          <cell r="I121">
            <v>44196</v>
          </cell>
          <cell r="J121">
            <v>44227</v>
          </cell>
          <cell r="K121">
            <v>44255</v>
          </cell>
          <cell r="L121">
            <v>44286</v>
          </cell>
          <cell r="M121">
            <v>44316</v>
          </cell>
          <cell r="N121">
            <v>44347</v>
          </cell>
          <cell r="O121">
            <v>44377</v>
          </cell>
          <cell r="P121" t="str">
            <v>RPT_Total_Rpt_CCY</v>
          </cell>
          <cell r="Q121" t="str">
            <v>RPT_Total_AUD</v>
          </cell>
          <cell r="R121" t="str">
            <v>Rpt_Total_AUD_PCT</v>
          </cell>
        </row>
        <row r="122">
          <cell r="A122" t="str">
            <v>3_SUM_CHK_1A</v>
          </cell>
          <cell r="B122" t="str">
            <v>Yes</v>
          </cell>
          <cell r="C122" t="str">
            <v>Management Fees (Direct Manager / LP / Fund level)</v>
          </cell>
          <cell r="D122">
            <v>100000</v>
          </cell>
          <cell r="E122">
            <v>0</v>
          </cell>
          <cell r="F122">
            <v>0</v>
          </cell>
          <cell r="G122">
            <v>0</v>
          </cell>
          <cell r="H122">
            <v>0</v>
          </cell>
          <cell r="I122">
            <v>0</v>
          </cell>
          <cell r="J122">
            <v>0</v>
          </cell>
          <cell r="K122">
            <v>0</v>
          </cell>
          <cell r="L122">
            <v>0</v>
          </cell>
          <cell r="M122">
            <v>105000</v>
          </cell>
          <cell r="N122">
            <v>0</v>
          </cell>
          <cell r="O122">
            <v>0</v>
          </cell>
          <cell r="P122">
            <v>205000</v>
          </cell>
          <cell r="Q122">
            <v>310000</v>
          </cell>
          <cell r="R122">
            <v>1.2615384615384615E-2</v>
          </cell>
        </row>
        <row r="123">
          <cell r="A123" t="str">
            <v>3_SUM_CHK_1B</v>
          </cell>
          <cell r="B123" t="str">
            <v>Yes</v>
          </cell>
          <cell r="C123" t="str">
            <v>Management Fees (Underlying Managers / Interposed Vehicles)</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A124" t="str">
            <v>3_SUM_CHK_1C</v>
          </cell>
          <cell r="B124" t="str">
            <v>Yes</v>
          </cell>
          <cell r="C124" t="str">
            <v>Performance Fees/ Carried Interest (Direct Manager / LP / Fund level)</v>
          </cell>
          <cell r="D124">
            <v>3000000</v>
          </cell>
          <cell r="E124">
            <v>0</v>
          </cell>
          <cell r="F124">
            <v>0</v>
          </cell>
          <cell r="G124">
            <v>0</v>
          </cell>
          <cell r="H124">
            <v>0</v>
          </cell>
          <cell r="I124">
            <v>0</v>
          </cell>
          <cell r="J124">
            <v>0</v>
          </cell>
          <cell r="K124">
            <v>0</v>
          </cell>
          <cell r="L124">
            <v>0</v>
          </cell>
          <cell r="M124">
            <v>0</v>
          </cell>
          <cell r="N124">
            <v>0</v>
          </cell>
          <cell r="O124">
            <v>0</v>
          </cell>
          <cell r="P124">
            <v>3000000</v>
          </cell>
          <cell r="Q124">
            <v>3000000</v>
          </cell>
          <cell r="R124">
            <v>0.1846153846153846</v>
          </cell>
        </row>
        <row r="125">
          <cell r="A125" t="str">
            <v>3_SUM_CHK_1D</v>
          </cell>
          <cell r="B125" t="str">
            <v>Yes</v>
          </cell>
          <cell r="C125" t="str">
            <v>Performance Fees / Carried Interest (Underlying Managers / Interposed Vehicles)</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A126" t="str">
            <v>3_SUM_CHK_1E</v>
          </cell>
          <cell r="B126" t="str">
            <v>Yes</v>
          </cell>
          <cell r="C126" t="str">
            <v>Other Fees</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A127" t="str">
            <v>3_SUM_CHK_1F</v>
          </cell>
          <cell r="B127" t="str">
            <v>Yes</v>
          </cell>
          <cell r="C127" t="str">
            <v>Buy / Sell Spreads paid</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A128" t="str">
            <v>3_SUM_CHK_2A</v>
          </cell>
          <cell r="B128" t="str">
            <v>Yes</v>
          </cell>
          <cell r="C128" t="str">
            <v>Administrative /Operational Expenses</v>
          </cell>
          <cell r="D128">
            <v>33000</v>
          </cell>
          <cell r="E128">
            <v>0</v>
          </cell>
          <cell r="F128">
            <v>0</v>
          </cell>
          <cell r="G128">
            <v>0</v>
          </cell>
          <cell r="H128">
            <v>0</v>
          </cell>
          <cell r="I128">
            <v>0</v>
          </cell>
          <cell r="J128">
            <v>0</v>
          </cell>
          <cell r="K128">
            <v>0</v>
          </cell>
          <cell r="L128">
            <v>0</v>
          </cell>
          <cell r="M128">
            <v>-12500</v>
          </cell>
          <cell r="N128">
            <v>0</v>
          </cell>
          <cell r="O128">
            <v>0</v>
          </cell>
          <cell r="P128">
            <v>20500</v>
          </cell>
          <cell r="Q128">
            <v>8000</v>
          </cell>
          <cell r="R128">
            <v>1.2615384615384615E-3</v>
          </cell>
        </row>
        <row r="129">
          <cell r="A129" t="str">
            <v>3_SUM_CHK_2B</v>
          </cell>
          <cell r="B129" t="str">
            <v>Yes</v>
          </cell>
          <cell r="C129" t="str">
            <v xml:space="preserve">Transaction Costs - Explicit </v>
          </cell>
          <cell r="D129">
            <v>303500</v>
          </cell>
          <cell r="E129">
            <v>0</v>
          </cell>
          <cell r="F129">
            <v>0</v>
          </cell>
          <cell r="G129">
            <v>0</v>
          </cell>
          <cell r="H129">
            <v>0</v>
          </cell>
          <cell r="I129">
            <v>0</v>
          </cell>
          <cell r="J129">
            <v>0</v>
          </cell>
          <cell r="K129">
            <v>0</v>
          </cell>
          <cell r="L129">
            <v>0</v>
          </cell>
          <cell r="M129">
            <v>201500</v>
          </cell>
          <cell r="N129">
            <v>400400</v>
          </cell>
          <cell r="O129">
            <v>301200</v>
          </cell>
          <cell r="P129">
            <v>1206600</v>
          </cell>
          <cell r="Q129">
            <v>2109700</v>
          </cell>
          <cell r="R129">
            <v>7.4252307692307687E-2</v>
          </cell>
        </row>
        <row r="130">
          <cell r="A130" t="str">
            <v>3_SUM_CHK_2C</v>
          </cell>
          <cell r="B130" t="str">
            <v>Yes</v>
          </cell>
          <cell r="C130" t="str">
            <v xml:space="preserve">Net Transaction Costs - Implicit </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A131" t="str">
            <v>3_SUM_CHK_2D</v>
          </cell>
          <cell r="B131" t="str">
            <v>Yes</v>
          </cell>
          <cell r="C131" t="str">
            <v>OTC Derivative Costs</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row>
        <row r="132">
          <cell r="A132" t="str">
            <v>3_SUM_CHK_2E</v>
          </cell>
          <cell r="B132" t="str">
            <v>Yes</v>
          </cell>
          <cell r="C132" t="str">
            <v>Property Operating Costs</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row>
        <row r="133">
          <cell r="A133" t="str">
            <v>3_SUM_CHK_2F</v>
          </cell>
          <cell r="B133" t="str">
            <v>Yes</v>
          </cell>
          <cell r="C133" t="str">
            <v>Income / Revenue Sharing Costs</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A134" t="str">
            <v>3_SUM_CHK_2G</v>
          </cell>
          <cell r="B134" t="str">
            <v>Yes</v>
          </cell>
          <cell r="C134" t="str">
            <v>Borrowing Costs</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A135" t="str">
            <v>3_SUM_CHK_2H</v>
          </cell>
          <cell r="B135" t="str">
            <v>Yes</v>
          </cell>
          <cell r="C135" t="str">
            <v>Other Costs</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A136" t="str">
            <v>3_SUM_CHK_RPT_Total</v>
          </cell>
          <cell r="B136" t="str">
            <v>Yes</v>
          </cell>
          <cell r="C136" t="str">
            <v>Total Reported Investment Fees &amp; Costs</v>
          </cell>
          <cell r="D136">
            <v>3436500</v>
          </cell>
          <cell r="E136">
            <v>0</v>
          </cell>
          <cell r="F136">
            <v>0</v>
          </cell>
          <cell r="G136">
            <v>0</v>
          </cell>
          <cell r="H136">
            <v>0</v>
          </cell>
          <cell r="I136">
            <v>0</v>
          </cell>
          <cell r="J136">
            <v>0</v>
          </cell>
          <cell r="K136">
            <v>0</v>
          </cell>
          <cell r="L136">
            <v>0</v>
          </cell>
          <cell r="M136">
            <v>294000</v>
          </cell>
          <cell r="N136">
            <v>400400</v>
          </cell>
          <cell r="O136">
            <v>301200</v>
          </cell>
          <cell r="P136">
            <v>4432100</v>
          </cell>
          <cell r="Q136">
            <v>5427700</v>
          </cell>
          <cell r="R136">
            <v>7.0560100000000001E-2</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3DC28B-347E-4D2D-B60B-8D7CC86095AC}" name="Investment_Structure7" displayName="Investment_Structure7" comment="What is the structure of the Investment being reported?" ref="V3:V7" totalsRowShown="0" headerRowDxfId="215" dataDxfId="214">
  <autoFilter ref="V3:V7" xr:uid="{0A518FD7-ED2D-4332-BB5D-66002EDC935D}"/>
  <tableColumns count="1">
    <tableColumn id="1" xr3:uid="{E33E1F67-501A-469B-8B2A-FAF619A3A46E}" name="Investment Structure" dataDxfId="213"/>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1773A5C-D25F-44FF-8D0E-24131401E9A2}" name="Table51116" displayName="Table51116" ref="Q3:Q6" totalsRowShown="0" headerRowDxfId="192" dataDxfId="191" headerRowCellStyle="Normal 2" dataCellStyle="Normal 2">
  <autoFilter ref="Q3:Q6" xr:uid="{DDC50650-5005-4F82-B04D-DC07E5878FC9}"/>
  <tableColumns count="1">
    <tableColumn id="1" xr3:uid="{8910B256-ED68-4298-8679-D66665E02F15}" name="Reporting Period" dataDxfId="190" dataCellStyle="Normal 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CF312D9-6184-4EE3-AE00-7EB1C944F0C8}" name="Investment_Structure71217" displayName="Investment_Structure71217" comment="What is the structure of the Investment being reported?" ref="M4:M8" totalsRowShown="0" headerRowDxfId="189" dataDxfId="188">
  <autoFilter ref="M4:M8" xr:uid="{EE691AF1-84C5-4E39-8006-53362A1479B8}"/>
  <tableColumns count="1">
    <tableColumn id="1" xr3:uid="{1F225B6A-2C67-4FD4-9271-7542364B30B8}" name="Investment Structure" dataDxfId="187"/>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E15B289-1EC4-41F7-94E2-0892FE4571E1}" name="List_Yes_No81318" displayName="List_Yes_No81318" comment="For Yes / No Drop-down lists" ref="O4:O6" totalsRowShown="0" headerRowDxfId="186" dataDxfId="185">
  <autoFilter ref="O4:O6" xr:uid="{4CC0AB10-B8B2-4AF9-A538-C9D9B09E7645}"/>
  <tableColumns count="1">
    <tableColumn id="1" xr3:uid="{50E6DBB5-CD6D-4AF4-B8F7-DED7E8EA8159}" name="Yes / No" dataDxfId="184"/>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F5A597A-7A37-4E9F-A3DA-1194861F4207}" name="List_ccy91419" displayName="List_ccy91419" comment="Drop down currency code list" ref="Q4:Q16" totalsRowShown="0" headerRowDxfId="183">
  <autoFilter ref="Q4:Q16" xr:uid="{33103B79-E109-44B6-9117-957CA0B081A4}"/>
  <tableColumns count="1">
    <tableColumn id="1" xr3:uid="{2BCC0423-AF56-4BC6-94A9-DA50EC982D89}" name="Reporting Ccy"/>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BF5031E-966B-43DA-9A70-DBB4BD4617F3}" name="List_Act_Est101520" displayName="List_Act_Est101520" comment="Actual or Estimate Dropdown list" ref="S4:S6" totalsRowShown="0" headerRowDxfId="182" dataDxfId="181">
  <autoFilter ref="S4:S6" xr:uid="{46243FFD-7075-4190-98F9-43B22FAB0578}"/>
  <tableColumns count="1">
    <tableColumn id="1" xr3:uid="{01B5D78E-B79C-43F6-B95D-96137AAA18A7}" name="Actual/Estimate" dataDxfId="180"/>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9CF4D03-ECFF-4488-B5FF-E6CDCDADE985}" name="Table5111621" displayName="Table5111621" ref="U4:U7" totalsRowShown="0" headerRowDxfId="179" dataDxfId="178" headerRowCellStyle="Normal 2" dataCellStyle="Normal 2">
  <autoFilter ref="U4:U7" xr:uid="{0597897B-9D5E-4670-BBD8-D51626A1CCB9}"/>
  <tableColumns count="1">
    <tableColumn id="1" xr3:uid="{913D49EA-8A8D-4C86-8339-A8659AE03863}" name="Reporting Period" dataDxfId="177"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CD627D-2899-4CAE-8653-C2E6CA0CAF35}" name="List_Yes_No8" displayName="List_Yes_No8" comment="For Yes / No Drop-down lists" ref="X3:X5" totalsRowShown="0" headerRowDxfId="212" dataDxfId="211">
  <autoFilter ref="X3:X5" xr:uid="{03AF2A73-3F1A-4456-956A-F6A013843055}"/>
  <tableColumns count="1">
    <tableColumn id="1" xr3:uid="{4CB7F9D0-3A43-406F-9750-B1DDB93041A6}" name="Yes / No" dataDxfId="21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BC864E-CA4B-4DF1-BF5C-108BE909986C}" name="List_ccy9" displayName="List_ccy9" comment="Drop down currency code list" ref="Z3:Z15" totalsRowShown="0" headerRowDxfId="209">
  <autoFilter ref="Z3:Z15" xr:uid="{233CB9DC-8CF6-4DAC-BF71-1FCC7622E7C1}"/>
  <tableColumns count="1">
    <tableColumn id="1" xr3:uid="{328C2829-7F2E-43CC-8FDB-CC0018BB0634}" name="Reporting Ccy"/>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A3C40AC-5943-428D-83C5-684253E792B1}" name="List_Act_Est10" displayName="List_Act_Est10" comment="Actual or Estimate Dropdown list" ref="AB3:AB5" totalsRowShown="0" headerRowDxfId="208" dataDxfId="207">
  <autoFilter ref="AB3:AB5" xr:uid="{93EB9354-004F-4BD2-BE2C-59707404688C}"/>
  <tableColumns count="1">
    <tableColumn id="1" xr3:uid="{9BF5A0A6-F8A9-4440-8EE0-F73F311EBD13}" name="Actual/Estimate" dataDxfId="20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2B8AB19-87FA-4962-B7E2-2EFFA928087F}" name="Table511" displayName="Table511" ref="AD3:AD6" totalsRowShown="0" headerRowDxfId="205" dataDxfId="204" headerRowCellStyle="Normal 2" dataCellStyle="Normal 2">
  <autoFilter ref="AD3:AD6" xr:uid="{3B933598-017D-4536-8996-A9D7065AC5CD}"/>
  <tableColumns count="1">
    <tableColumn id="1" xr3:uid="{3C21E2EF-FA5D-4BD3-9AB2-8C34C536B3FA}" name="Reporting Period" dataDxfId="203" dataCellStyle="Normal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DB48311-EECB-40FE-A2A8-944267E5445C}" name="Investment_Structure712" displayName="Investment_Structure712" comment="What is the structure of the Investment being reported?" ref="I3:I7" totalsRowShown="0" headerRowDxfId="202" dataDxfId="201">
  <autoFilter ref="I3:I7" xr:uid="{EC354250-3EFB-4337-A86B-848CF2502141}"/>
  <tableColumns count="1">
    <tableColumn id="1" xr3:uid="{503F638E-A848-40CE-A09F-B7DBF85B0D18}" name="Investment Structure" dataDxfId="200"/>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1510881-AE36-4222-9437-1C28B2E4C8ED}" name="List_Yes_No813" displayName="List_Yes_No813" comment="For Yes / No Drop-down lists" ref="K3:K5" totalsRowShown="0" headerRowDxfId="199" dataDxfId="198">
  <autoFilter ref="K3:K5" xr:uid="{BBBDE296-ED8F-4619-A3B5-7ED5634D3899}"/>
  <tableColumns count="1">
    <tableColumn id="1" xr3:uid="{11310FD3-E056-4C58-833A-579E4B3426D7}" name="Yes / No" dataDxfId="197"/>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B81204B-3B7D-4691-964A-7C806F1B87F8}" name="List_ccy914" displayName="List_ccy914" comment="Drop down currency code list" ref="M3:M15" totalsRowShown="0" headerRowDxfId="196">
  <autoFilter ref="M3:M15" xr:uid="{B906E1A5-208A-4CE6-BCF5-1E1AC97D3DFA}"/>
  <tableColumns count="1">
    <tableColumn id="1" xr3:uid="{EDBD5654-DC4F-4A8B-943B-537D1740939F}" name="Reporting Ccy"/>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D0E7504-8D4D-4857-858A-8F3365F817E8}" name="List_Act_Est1015" displayName="List_Act_Est1015" comment="Actual or Estimate Dropdown list" ref="O3:O5" totalsRowShown="0" headerRowDxfId="195" dataDxfId="194">
  <autoFilter ref="O3:O5" xr:uid="{D7000CEF-BFFE-4B51-95A1-67A09491E0B2}"/>
  <tableColumns count="1">
    <tableColumn id="1" xr3:uid="{CB2599CE-8EBF-41BE-AE72-8F48D9DA1D77}" name="Actual/Estimate" dataDxfId="19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4.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sc.org.au/resources/rg97-industry-guidanc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6930-B451-4369-ACED-9FEAE0F66995}">
  <sheetPr>
    <tabColor theme="8" tint="0.59999389629810485"/>
    <pageSetUpPr fitToPage="1"/>
  </sheetPr>
  <dimension ref="A1:K17"/>
  <sheetViews>
    <sheetView tabSelected="1" workbookViewId="0">
      <selection sqref="A1:K1"/>
    </sheetView>
  </sheetViews>
  <sheetFormatPr defaultRowHeight="12.75" x14ac:dyDescent="0.2"/>
  <cols>
    <col min="1" max="1" width="4.5703125" style="176" customWidth="1"/>
    <col min="2" max="2" width="43.28515625" style="172" customWidth="1"/>
    <col min="3" max="3" width="53.7109375" style="172" customWidth="1"/>
    <col min="4" max="256" width="9.140625" style="172"/>
    <col min="257" max="257" width="4.5703125" style="172" customWidth="1"/>
    <col min="258" max="258" width="43.28515625" style="172" customWidth="1"/>
    <col min="259" max="259" width="53.7109375" style="172" customWidth="1"/>
    <col min="260" max="512" width="9.140625" style="172"/>
    <col min="513" max="513" width="4.5703125" style="172" customWidth="1"/>
    <col min="514" max="514" width="43.28515625" style="172" customWidth="1"/>
    <col min="515" max="515" width="53.7109375" style="172" customWidth="1"/>
    <col min="516" max="768" width="9.140625" style="172"/>
    <col min="769" max="769" width="4.5703125" style="172" customWidth="1"/>
    <col min="770" max="770" width="43.28515625" style="172" customWidth="1"/>
    <col min="771" max="771" width="53.7109375" style="172" customWidth="1"/>
    <col min="772" max="1024" width="9.140625" style="172"/>
    <col min="1025" max="1025" width="4.5703125" style="172" customWidth="1"/>
    <col min="1026" max="1026" width="43.28515625" style="172" customWidth="1"/>
    <col min="1027" max="1027" width="53.7109375" style="172" customWidth="1"/>
    <col min="1028" max="1280" width="9.140625" style="172"/>
    <col min="1281" max="1281" width="4.5703125" style="172" customWidth="1"/>
    <col min="1282" max="1282" width="43.28515625" style="172" customWidth="1"/>
    <col min="1283" max="1283" width="53.7109375" style="172" customWidth="1"/>
    <col min="1284" max="1536" width="9.140625" style="172"/>
    <col min="1537" max="1537" width="4.5703125" style="172" customWidth="1"/>
    <col min="1538" max="1538" width="43.28515625" style="172" customWidth="1"/>
    <col min="1539" max="1539" width="53.7109375" style="172" customWidth="1"/>
    <col min="1540" max="1792" width="9.140625" style="172"/>
    <col min="1793" max="1793" width="4.5703125" style="172" customWidth="1"/>
    <col min="1794" max="1794" width="43.28515625" style="172" customWidth="1"/>
    <col min="1795" max="1795" width="53.7109375" style="172" customWidth="1"/>
    <col min="1796" max="2048" width="9.140625" style="172"/>
    <col min="2049" max="2049" width="4.5703125" style="172" customWidth="1"/>
    <col min="2050" max="2050" width="43.28515625" style="172" customWidth="1"/>
    <col min="2051" max="2051" width="53.7109375" style="172" customWidth="1"/>
    <col min="2052" max="2304" width="9.140625" style="172"/>
    <col min="2305" max="2305" width="4.5703125" style="172" customWidth="1"/>
    <col min="2306" max="2306" width="43.28515625" style="172" customWidth="1"/>
    <col min="2307" max="2307" width="53.7109375" style="172" customWidth="1"/>
    <col min="2308" max="2560" width="9.140625" style="172"/>
    <col min="2561" max="2561" width="4.5703125" style="172" customWidth="1"/>
    <col min="2562" max="2562" width="43.28515625" style="172" customWidth="1"/>
    <col min="2563" max="2563" width="53.7109375" style="172" customWidth="1"/>
    <col min="2564" max="2816" width="9.140625" style="172"/>
    <col min="2817" max="2817" width="4.5703125" style="172" customWidth="1"/>
    <col min="2818" max="2818" width="43.28515625" style="172" customWidth="1"/>
    <col min="2819" max="2819" width="53.7109375" style="172" customWidth="1"/>
    <col min="2820" max="3072" width="9.140625" style="172"/>
    <col min="3073" max="3073" width="4.5703125" style="172" customWidth="1"/>
    <col min="3074" max="3074" width="43.28515625" style="172" customWidth="1"/>
    <col min="3075" max="3075" width="53.7109375" style="172" customWidth="1"/>
    <col min="3076" max="3328" width="9.140625" style="172"/>
    <col min="3329" max="3329" width="4.5703125" style="172" customWidth="1"/>
    <col min="3330" max="3330" width="43.28515625" style="172" customWidth="1"/>
    <col min="3331" max="3331" width="53.7109375" style="172" customWidth="1"/>
    <col min="3332" max="3584" width="9.140625" style="172"/>
    <col min="3585" max="3585" width="4.5703125" style="172" customWidth="1"/>
    <col min="3586" max="3586" width="43.28515625" style="172" customWidth="1"/>
    <col min="3587" max="3587" width="53.7109375" style="172" customWidth="1"/>
    <col min="3588" max="3840" width="9.140625" style="172"/>
    <col min="3841" max="3841" width="4.5703125" style="172" customWidth="1"/>
    <col min="3842" max="3842" width="43.28515625" style="172" customWidth="1"/>
    <col min="3843" max="3843" width="53.7109375" style="172" customWidth="1"/>
    <col min="3844" max="4096" width="9.140625" style="172"/>
    <col min="4097" max="4097" width="4.5703125" style="172" customWidth="1"/>
    <col min="4098" max="4098" width="43.28515625" style="172" customWidth="1"/>
    <col min="4099" max="4099" width="53.7109375" style="172" customWidth="1"/>
    <col min="4100" max="4352" width="9.140625" style="172"/>
    <col min="4353" max="4353" width="4.5703125" style="172" customWidth="1"/>
    <col min="4354" max="4354" width="43.28515625" style="172" customWidth="1"/>
    <col min="4355" max="4355" width="53.7109375" style="172" customWidth="1"/>
    <col min="4356" max="4608" width="9.140625" style="172"/>
    <col min="4609" max="4609" width="4.5703125" style="172" customWidth="1"/>
    <col min="4610" max="4610" width="43.28515625" style="172" customWidth="1"/>
    <col min="4611" max="4611" width="53.7109375" style="172" customWidth="1"/>
    <col min="4612" max="4864" width="9.140625" style="172"/>
    <col min="4865" max="4865" width="4.5703125" style="172" customWidth="1"/>
    <col min="4866" max="4866" width="43.28515625" style="172" customWidth="1"/>
    <col min="4867" max="4867" width="53.7109375" style="172" customWidth="1"/>
    <col min="4868" max="5120" width="9.140625" style="172"/>
    <col min="5121" max="5121" width="4.5703125" style="172" customWidth="1"/>
    <col min="5122" max="5122" width="43.28515625" style="172" customWidth="1"/>
    <col min="5123" max="5123" width="53.7109375" style="172" customWidth="1"/>
    <col min="5124" max="5376" width="9.140625" style="172"/>
    <col min="5377" max="5377" width="4.5703125" style="172" customWidth="1"/>
    <col min="5378" max="5378" width="43.28515625" style="172" customWidth="1"/>
    <col min="5379" max="5379" width="53.7109375" style="172" customWidth="1"/>
    <col min="5380" max="5632" width="9.140625" style="172"/>
    <col min="5633" max="5633" width="4.5703125" style="172" customWidth="1"/>
    <col min="5634" max="5634" width="43.28515625" style="172" customWidth="1"/>
    <col min="5635" max="5635" width="53.7109375" style="172" customWidth="1"/>
    <col min="5636" max="5888" width="9.140625" style="172"/>
    <col min="5889" max="5889" width="4.5703125" style="172" customWidth="1"/>
    <col min="5890" max="5890" width="43.28515625" style="172" customWidth="1"/>
    <col min="5891" max="5891" width="53.7109375" style="172" customWidth="1"/>
    <col min="5892" max="6144" width="9.140625" style="172"/>
    <col min="6145" max="6145" width="4.5703125" style="172" customWidth="1"/>
    <col min="6146" max="6146" width="43.28515625" style="172" customWidth="1"/>
    <col min="6147" max="6147" width="53.7109375" style="172" customWidth="1"/>
    <col min="6148" max="6400" width="9.140625" style="172"/>
    <col min="6401" max="6401" width="4.5703125" style="172" customWidth="1"/>
    <col min="6402" max="6402" width="43.28515625" style="172" customWidth="1"/>
    <col min="6403" max="6403" width="53.7109375" style="172" customWidth="1"/>
    <col min="6404" max="6656" width="9.140625" style="172"/>
    <col min="6657" max="6657" width="4.5703125" style="172" customWidth="1"/>
    <col min="6658" max="6658" width="43.28515625" style="172" customWidth="1"/>
    <col min="6659" max="6659" width="53.7109375" style="172" customWidth="1"/>
    <col min="6660" max="6912" width="9.140625" style="172"/>
    <col min="6913" max="6913" width="4.5703125" style="172" customWidth="1"/>
    <col min="6914" max="6914" width="43.28515625" style="172" customWidth="1"/>
    <col min="6915" max="6915" width="53.7109375" style="172" customWidth="1"/>
    <col min="6916" max="7168" width="9.140625" style="172"/>
    <col min="7169" max="7169" width="4.5703125" style="172" customWidth="1"/>
    <col min="7170" max="7170" width="43.28515625" style="172" customWidth="1"/>
    <col min="7171" max="7171" width="53.7109375" style="172" customWidth="1"/>
    <col min="7172" max="7424" width="9.140625" style="172"/>
    <col min="7425" max="7425" width="4.5703125" style="172" customWidth="1"/>
    <col min="7426" max="7426" width="43.28515625" style="172" customWidth="1"/>
    <col min="7427" max="7427" width="53.7109375" style="172" customWidth="1"/>
    <col min="7428" max="7680" width="9.140625" style="172"/>
    <col min="7681" max="7681" width="4.5703125" style="172" customWidth="1"/>
    <col min="7682" max="7682" width="43.28515625" style="172" customWidth="1"/>
    <col min="7683" max="7683" width="53.7109375" style="172" customWidth="1"/>
    <col min="7684" max="7936" width="9.140625" style="172"/>
    <col min="7937" max="7937" width="4.5703125" style="172" customWidth="1"/>
    <col min="7938" max="7938" width="43.28515625" style="172" customWidth="1"/>
    <col min="7939" max="7939" width="53.7109375" style="172" customWidth="1"/>
    <col min="7940" max="8192" width="9.140625" style="172"/>
    <col min="8193" max="8193" width="4.5703125" style="172" customWidth="1"/>
    <col min="8194" max="8194" width="43.28515625" style="172" customWidth="1"/>
    <col min="8195" max="8195" width="53.7109375" style="172" customWidth="1"/>
    <col min="8196" max="8448" width="9.140625" style="172"/>
    <col min="8449" max="8449" width="4.5703125" style="172" customWidth="1"/>
    <col min="8450" max="8450" width="43.28515625" style="172" customWidth="1"/>
    <col min="8451" max="8451" width="53.7109375" style="172" customWidth="1"/>
    <col min="8452" max="8704" width="9.140625" style="172"/>
    <col min="8705" max="8705" width="4.5703125" style="172" customWidth="1"/>
    <col min="8706" max="8706" width="43.28515625" style="172" customWidth="1"/>
    <col min="8707" max="8707" width="53.7109375" style="172" customWidth="1"/>
    <col min="8708" max="8960" width="9.140625" style="172"/>
    <col min="8961" max="8961" width="4.5703125" style="172" customWidth="1"/>
    <col min="8962" max="8962" width="43.28515625" style="172" customWidth="1"/>
    <col min="8963" max="8963" width="53.7109375" style="172" customWidth="1"/>
    <col min="8964" max="9216" width="9.140625" style="172"/>
    <col min="9217" max="9217" width="4.5703125" style="172" customWidth="1"/>
    <col min="9218" max="9218" width="43.28515625" style="172" customWidth="1"/>
    <col min="9219" max="9219" width="53.7109375" style="172" customWidth="1"/>
    <col min="9220" max="9472" width="9.140625" style="172"/>
    <col min="9473" max="9473" width="4.5703125" style="172" customWidth="1"/>
    <col min="9474" max="9474" width="43.28515625" style="172" customWidth="1"/>
    <col min="9475" max="9475" width="53.7109375" style="172" customWidth="1"/>
    <col min="9476" max="9728" width="9.140625" style="172"/>
    <col min="9729" max="9729" width="4.5703125" style="172" customWidth="1"/>
    <col min="9730" max="9730" width="43.28515625" style="172" customWidth="1"/>
    <col min="9731" max="9731" width="53.7109375" style="172" customWidth="1"/>
    <col min="9732" max="9984" width="9.140625" style="172"/>
    <col min="9985" max="9985" width="4.5703125" style="172" customWidth="1"/>
    <col min="9986" max="9986" width="43.28515625" style="172" customWidth="1"/>
    <col min="9987" max="9987" width="53.7109375" style="172" customWidth="1"/>
    <col min="9988" max="10240" width="9.140625" style="172"/>
    <col min="10241" max="10241" width="4.5703125" style="172" customWidth="1"/>
    <col min="10242" max="10242" width="43.28515625" style="172" customWidth="1"/>
    <col min="10243" max="10243" width="53.7109375" style="172" customWidth="1"/>
    <col min="10244" max="10496" width="9.140625" style="172"/>
    <col min="10497" max="10497" width="4.5703125" style="172" customWidth="1"/>
    <col min="10498" max="10498" width="43.28515625" style="172" customWidth="1"/>
    <col min="10499" max="10499" width="53.7109375" style="172" customWidth="1"/>
    <col min="10500" max="10752" width="9.140625" style="172"/>
    <col min="10753" max="10753" width="4.5703125" style="172" customWidth="1"/>
    <col min="10754" max="10754" width="43.28515625" style="172" customWidth="1"/>
    <col min="10755" max="10755" width="53.7109375" style="172" customWidth="1"/>
    <col min="10756" max="11008" width="9.140625" style="172"/>
    <col min="11009" max="11009" width="4.5703125" style="172" customWidth="1"/>
    <col min="11010" max="11010" width="43.28515625" style="172" customWidth="1"/>
    <col min="11011" max="11011" width="53.7109375" style="172" customWidth="1"/>
    <col min="11012" max="11264" width="9.140625" style="172"/>
    <col min="11265" max="11265" width="4.5703125" style="172" customWidth="1"/>
    <col min="11266" max="11266" width="43.28515625" style="172" customWidth="1"/>
    <col min="11267" max="11267" width="53.7109375" style="172" customWidth="1"/>
    <col min="11268" max="11520" width="9.140625" style="172"/>
    <col min="11521" max="11521" width="4.5703125" style="172" customWidth="1"/>
    <col min="11522" max="11522" width="43.28515625" style="172" customWidth="1"/>
    <col min="11523" max="11523" width="53.7109375" style="172" customWidth="1"/>
    <col min="11524" max="11776" width="9.140625" style="172"/>
    <col min="11777" max="11777" width="4.5703125" style="172" customWidth="1"/>
    <col min="11778" max="11778" width="43.28515625" style="172" customWidth="1"/>
    <col min="11779" max="11779" width="53.7109375" style="172" customWidth="1"/>
    <col min="11780" max="12032" width="9.140625" style="172"/>
    <col min="12033" max="12033" width="4.5703125" style="172" customWidth="1"/>
    <col min="12034" max="12034" width="43.28515625" style="172" customWidth="1"/>
    <col min="12035" max="12035" width="53.7109375" style="172" customWidth="1"/>
    <col min="12036" max="12288" width="9.140625" style="172"/>
    <col min="12289" max="12289" width="4.5703125" style="172" customWidth="1"/>
    <col min="12290" max="12290" width="43.28515625" style="172" customWidth="1"/>
    <col min="12291" max="12291" width="53.7109375" style="172" customWidth="1"/>
    <col min="12292" max="12544" width="9.140625" style="172"/>
    <col min="12545" max="12545" width="4.5703125" style="172" customWidth="1"/>
    <col min="12546" max="12546" width="43.28515625" style="172" customWidth="1"/>
    <col min="12547" max="12547" width="53.7109375" style="172" customWidth="1"/>
    <col min="12548" max="12800" width="9.140625" style="172"/>
    <col min="12801" max="12801" width="4.5703125" style="172" customWidth="1"/>
    <col min="12802" max="12802" width="43.28515625" style="172" customWidth="1"/>
    <col min="12803" max="12803" width="53.7109375" style="172" customWidth="1"/>
    <col min="12804" max="13056" width="9.140625" style="172"/>
    <col min="13057" max="13057" width="4.5703125" style="172" customWidth="1"/>
    <col min="13058" max="13058" width="43.28515625" style="172" customWidth="1"/>
    <col min="13059" max="13059" width="53.7109375" style="172" customWidth="1"/>
    <col min="13060" max="13312" width="9.140625" style="172"/>
    <col min="13313" max="13313" width="4.5703125" style="172" customWidth="1"/>
    <col min="13314" max="13314" width="43.28515625" style="172" customWidth="1"/>
    <col min="13315" max="13315" width="53.7109375" style="172" customWidth="1"/>
    <col min="13316" max="13568" width="9.140625" style="172"/>
    <col min="13569" max="13569" width="4.5703125" style="172" customWidth="1"/>
    <col min="13570" max="13570" width="43.28515625" style="172" customWidth="1"/>
    <col min="13571" max="13571" width="53.7109375" style="172" customWidth="1"/>
    <col min="13572" max="13824" width="9.140625" style="172"/>
    <col min="13825" max="13825" width="4.5703125" style="172" customWidth="1"/>
    <col min="13826" max="13826" width="43.28515625" style="172" customWidth="1"/>
    <col min="13827" max="13827" width="53.7109375" style="172" customWidth="1"/>
    <col min="13828" max="14080" width="9.140625" style="172"/>
    <col min="14081" max="14081" width="4.5703125" style="172" customWidth="1"/>
    <col min="14082" max="14082" width="43.28515625" style="172" customWidth="1"/>
    <col min="14083" max="14083" width="53.7109375" style="172" customWidth="1"/>
    <col min="14084" max="14336" width="9.140625" style="172"/>
    <col min="14337" max="14337" width="4.5703125" style="172" customWidth="1"/>
    <col min="14338" max="14338" width="43.28515625" style="172" customWidth="1"/>
    <col min="14339" max="14339" width="53.7109375" style="172" customWidth="1"/>
    <col min="14340" max="14592" width="9.140625" style="172"/>
    <col min="14593" max="14593" width="4.5703125" style="172" customWidth="1"/>
    <col min="14594" max="14594" width="43.28515625" style="172" customWidth="1"/>
    <col min="14595" max="14595" width="53.7109375" style="172" customWidth="1"/>
    <col min="14596" max="14848" width="9.140625" style="172"/>
    <col min="14849" max="14849" width="4.5703125" style="172" customWidth="1"/>
    <col min="14850" max="14850" width="43.28515625" style="172" customWidth="1"/>
    <col min="14851" max="14851" width="53.7109375" style="172" customWidth="1"/>
    <col min="14852" max="15104" width="9.140625" style="172"/>
    <col min="15105" max="15105" width="4.5703125" style="172" customWidth="1"/>
    <col min="15106" max="15106" width="43.28515625" style="172" customWidth="1"/>
    <col min="15107" max="15107" width="53.7109375" style="172" customWidth="1"/>
    <col min="15108" max="15360" width="9.140625" style="172"/>
    <col min="15361" max="15361" width="4.5703125" style="172" customWidth="1"/>
    <col min="15362" max="15362" width="43.28515625" style="172" customWidth="1"/>
    <col min="15363" max="15363" width="53.7109375" style="172" customWidth="1"/>
    <col min="15364" max="15616" width="9.140625" style="172"/>
    <col min="15617" max="15617" width="4.5703125" style="172" customWidth="1"/>
    <col min="15618" max="15618" width="43.28515625" style="172" customWidth="1"/>
    <col min="15619" max="15619" width="53.7109375" style="172" customWidth="1"/>
    <col min="15620" max="15872" width="9.140625" style="172"/>
    <col min="15873" max="15873" width="4.5703125" style="172" customWidth="1"/>
    <col min="15874" max="15874" width="43.28515625" style="172" customWidth="1"/>
    <col min="15875" max="15875" width="53.7109375" style="172" customWidth="1"/>
    <col min="15876" max="16128" width="9.140625" style="172"/>
    <col min="16129" max="16129" width="4.5703125" style="172" customWidth="1"/>
    <col min="16130" max="16130" width="43.28515625" style="172" customWidth="1"/>
    <col min="16131" max="16131" width="53.7109375" style="172" customWidth="1"/>
    <col min="16132" max="16384" width="9.140625" style="172"/>
  </cols>
  <sheetData>
    <row r="1" spans="1:11" ht="22.5" customHeight="1" x14ac:dyDescent="0.2">
      <c r="A1" s="206" t="s">
        <v>436</v>
      </c>
      <c r="B1" s="207"/>
      <c r="C1" s="207"/>
      <c r="D1" s="207"/>
      <c r="E1" s="207"/>
      <c r="F1" s="207"/>
      <c r="G1" s="207"/>
      <c r="H1" s="207"/>
      <c r="I1" s="207"/>
      <c r="J1" s="207"/>
      <c r="K1" s="208"/>
    </row>
    <row r="2" spans="1:11" ht="44.25" customHeight="1" x14ac:dyDescent="0.2">
      <c r="A2" s="209" t="s">
        <v>602</v>
      </c>
      <c r="B2" s="210"/>
      <c r="C2" s="210"/>
      <c r="D2" s="210"/>
      <c r="E2" s="210"/>
      <c r="F2" s="210"/>
      <c r="G2" s="210"/>
      <c r="H2" s="210"/>
      <c r="I2" s="210"/>
      <c r="J2" s="210"/>
      <c r="K2" s="211"/>
    </row>
    <row r="3" spans="1:11" s="174" customFormat="1" ht="26.25" customHeight="1" x14ac:dyDescent="0.25">
      <c r="A3" s="173">
        <v>1</v>
      </c>
      <c r="B3" s="201" t="s">
        <v>603</v>
      </c>
      <c r="C3" s="202"/>
      <c r="D3" s="202"/>
      <c r="E3" s="202"/>
      <c r="F3" s="202"/>
      <c r="G3" s="202"/>
      <c r="H3" s="202"/>
      <c r="I3" s="202"/>
      <c r="J3" s="202"/>
      <c r="K3" s="203"/>
    </row>
    <row r="4" spans="1:11" s="174" customFormat="1" ht="26.25" customHeight="1" x14ac:dyDescent="0.25">
      <c r="A4" s="173">
        <v>2</v>
      </c>
      <c r="B4" s="201" t="s">
        <v>604</v>
      </c>
      <c r="C4" s="202"/>
      <c r="D4" s="202"/>
      <c r="E4" s="202"/>
      <c r="F4" s="202"/>
      <c r="G4" s="202"/>
      <c r="H4" s="202"/>
      <c r="I4" s="202"/>
      <c r="J4" s="202"/>
      <c r="K4" s="203"/>
    </row>
    <row r="5" spans="1:11" s="174" customFormat="1" ht="52.5" customHeight="1" x14ac:dyDescent="0.25">
      <c r="A5" s="173">
        <v>3</v>
      </c>
      <c r="B5" s="201" t="s">
        <v>437</v>
      </c>
      <c r="C5" s="202"/>
      <c r="D5" s="202"/>
      <c r="E5" s="202"/>
      <c r="F5" s="202"/>
      <c r="G5" s="202"/>
      <c r="H5" s="202"/>
      <c r="I5" s="202"/>
      <c r="J5" s="202"/>
      <c r="K5" s="203"/>
    </row>
    <row r="6" spans="1:11" s="174" customFormat="1" ht="26.25" customHeight="1" x14ac:dyDescent="0.25">
      <c r="A6" s="173">
        <v>4</v>
      </c>
      <c r="B6" s="201" t="s">
        <v>605</v>
      </c>
      <c r="C6" s="202"/>
      <c r="D6" s="202"/>
      <c r="E6" s="202"/>
      <c r="F6" s="202"/>
      <c r="G6" s="202"/>
      <c r="H6" s="202"/>
      <c r="I6" s="202"/>
      <c r="J6" s="202"/>
      <c r="K6" s="203"/>
    </row>
    <row r="7" spans="1:11" s="174" customFormat="1" ht="26.25" customHeight="1" x14ac:dyDescent="0.25">
      <c r="A7" s="173">
        <v>5</v>
      </c>
      <c r="B7" s="201" t="s">
        <v>601</v>
      </c>
      <c r="C7" s="202"/>
      <c r="D7" s="202"/>
      <c r="E7" s="202"/>
      <c r="F7" s="202"/>
      <c r="G7" s="202"/>
      <c r="H7" s="202"/>
      <c r="I7" s="202"/>
      <c r="J7" s="202"/>
      <c r="K7" s="203"/>
    </row>
    <row r="8" spans="1:11" s="174" customFormat="1" ht="26.25" customHeight="1" x14ac:dyDescent="0.25">
      <c r="A8" s="173">
        <v>6</v>
      </c>
      <c r="B8" s="201" t="s">
        <v>438</v>
      </c>
      <c r="C8" s="202"/>
      <c r="D8" s="202"/>
      <c r="E8" s="202"/>
      <c r="F8" s="202"/>
      <c r="G8" s="202"/>
      <c r="H8" s="202"/>
      <c r="I8" s="202"/>
      <c r="J8" s="202"/>
      <c r="K8" s="203"/>
    </row>
    <row r="9" spans="1:11" s="174" customFormat="1" ht="26.25" customHeight="1" x14ac:dyDescent="0.25">
      <c r="A9" s="173">
        <v>7</v>
      </c>
      <c r="B9" s="201" t="s">
        <v>439</v>
      </c>
      <c r="C9" s="202"/>
      <c r="D9" s="202"/>
      <c r="E9" s="202"/>
      <c r="F9" s="202"/>
      <c r="G9" s="202"/>
      <c r="H9" s="202"/>
      <c r="I9" s="202"/>
      <c r="J9" s="202"/>
      <c r="K9" s="203"/>
    </row>
    <row r="10" spans="1:11" s="174" customFormat="1" ht="26.25" customHeight="1" x14ac:dyDescent="0.25">
      <c r="A10" s="173">
        <v>8</v>
      </c>
      <c r="B10" s="201" t="s">
        <v>440</v>
      </c>
      <c r="C10" s="202"/>
      <c r="D10" s="202"/>
      <c r="E10" s="202"/>
      <c r="F10" s="202"/>
      <c r="G10" s="202"/>
      <c r="H10" s="202"/>
      <c r="I10" s="202"/>
      <c r="J10" s="202"/>
      <c r="K10" s="203"/>
    </row>
    <row r="11" spans="1:11" s="174" customFormat="1" ht="26.25" customHeight="1" x14ac:dyDescent="0.25">
      <c r="A11" s="173">
        <v>9</v>
      </c>
      <c r="B11" s="201" t="s">
        <v>607</v>
      </c>
      <c r="C11" s="202"/>
      <c r="D11" s="202"/>
      <c r="E11" s="202"/>
      <c r="F11" s="202"/>
      <c r="G11" s="202"/>
      <c r="H11" s="202"/>
      <c r="I11" s="202"/>
      <c r="J11" s="202"/>
      <c r="K11" s="203"/>
    </row>
    <row r="12" spans="1:11" s="174" customFormat="1" ht="26.25" customHeight="1" x14ac:dyDescent="0.25">
      <c r="A12" s="173">
        <v>10</v>
      </c>
      <c r="B12" s="201" t="s">
        <v>441</v>
      </c>
      <c r="C12" s="202"/>
      <c r="D12" s="202"/>
      <c r="E12" s="202"/>
      <c r="F12" s="202"/>
      <c r="G12" s="202"/>
      <c r="H12" s="202"/>
      <c r="I12" s="202"/>
      <c r="J12" s="202"/>
      <c r="K12" s="203"/>
    </row>
    <row r="13" spans="1:11" s="174" customFormat="1" ht="26.25" customHeight="1" x14ac:dyDescent="0.25">
      <c r="A13" s="173">
        <v>11</v>
      </c>
      <c r="B13" s="201" t="s">
        <v>442</v>
      </c>
      <c r="C13" s="202"/>
      <c r="D13" s="202"/>
      <c r="E13" s="202"/>
      <c r="F13" s="202"/>
      <c r="G13" s="202"/>
      <c r="H13" s="202"/>
      <c r="I13" s="202"/>
      <c r="J13" s="202"/>
      <c r="K13" s="203"/>
    </row>
    <row r="14" spans="1:11" s="174" customFormat="1" ht="26.25" customHeight="1" x14ac:dyDescent="0.25">
      <c r="A14" s="173">
        <v>12</v>
      </c>
      <c r="B14" s="201" t="s">
        <v>443</v>
      </c>
      <c r="C14" s="202"/>
      <c r="D14" s="202"/>
      <c r="E14" s="202"/>
      <c r="F14" s="202"/>
      <c r="G14" s="202"/>
      <c r="H14" s="202"/>
      <c r="I14" s="202"/>
      <c r="J14" s="202"/>
      <c r="K14" s="203"/>
    </row>
    <row r="15" spans="1:11" s="174" customFormat="1" ht="26.25" customHeight="1" x14ac:dyDescent="0.25">
      <c r="A15" s="173">
        <v>13</v>
      </c>
      <c r="B15" s="201" t="s">
        <v>444</v>
      </c>
      <c r="C15" s="202"/>
      <c r="D15" s="202"/>
      <c r="E15" s="202"/>
      <c r="F15" s="202"/>
      <c r="G15" s="202"/>
      <c r="H15" s="202"/>
      <c r="I15" s="202"/>
      <c r="J15" s="202"/>
      <c r="K15" s="203"/>
    </row>
    <row r="16" spans="1:11" s="174" customFormat="1" ht="26.25" customHeight="1" x14ac:dyDescent="0.25">
      <c r="A16" s="173">
        <v>14</v>
      </c>
      <c r="B16" s="201" t="s">
        <v>608</v>
      </c>
      <c r="C16" s="202"/>
      <c r="D16" s="202"/>
      <c r="E16" s="202"/>
      <c r="F16" s="202"/>
      <c r="G16" s="202"/>
      <c r="H16" s="202"/>
      <c r="I16" s="202"/>
      <c r="J16" s="202"/>
      <c r="K16" s="203"/>
    </row>
    <row r="17" spans="1:11" s="174" customFormat="1" ht="26.25" customHeight="1" x14ac:dyDescent="0.25">
      <c r="A17" s="173">
        <v>15</v>
      </c>
      <c r="B17" s="175" t="s">
        <v>445</v>
      </c>
      <c r="C17" s="204" t="s">
        <v>446</v>
      </c>
      <c r="D17" s="204"/>
      <c r="E17" s="204"/>
      <c r="F17" s="204"/>
      <c r="G17" s="204"/>
      <c r="H17" s="204"/>
      <c r="I17" s="204"/>
      <c r="J17" s="204"/>
      <c r="K17" s="205"/>
    </row>
  </sheetData>
  <mergeCells count="17">
    <mergeCell ref="B7:K7"/>
    <mergeCell ref="B4:K4"/>
    <mergeCell ref="B16:K16"/>
    <mergeCell ref="A1:K1"/>
    <mergeCell ref="A2:K2"/>
    <mergeCell ref="B3:K3"/>
    <mergeCell ref="B5:K5"/>
    <mergeCell ref="B6:K6"/>
    <mergeCell ref="B14:K14"/>
    <mergeCell ref="B15:K15"/>
    <mergeCell ref="C17:K17"/>
    <mergeCell ref="B8:K8"/>
    <mergeCell ref="B9:K9"/>
    <mergeCell ref="B10:K10"/>
    <mergeCell ref="B11:K11"/>
    <mergeCell ref="B12:K12"/>
    <mergeCell ref="B13:K13"/>
  </mergeCells>
  <pageMargins left="0.7" right="0.7" top="0.75" bottom="0.75" header="0.3" footer="0.3"/>
  <pageSetup paperSize="9" scale="7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0F6D-026E-4860-8743-BA1B08F6ECDD}">
  <dimension ref="A1:AD137"/>
  <sheetViews>
    <sheetView zoomScale="85" zoomScaleNormal="85" workbookViewId="0">
      <pane xSplit="1" ySplit="1" topLeftCell="B2" activePane="bottomRight" state="frozen"/>
      <selection pane="topRight" activeCell="B1" sqref="B1"/>
      <selection pane="bottomLeft" activeCell="A2" sqref="A2"/>
      <selection pane="bottomRight" activeCell="C2" sqref="C2"/>
    </sheetView>
  </sheetViews>
  <sheetFormatPr defaultColWidth="9.140625" defaultRowHeight="12.75" outlineLevelRow="1" outlineLevelCol="1" x14ac:dyDescent="0.2"/>
  <cols>
    <col min="1" max="1" width="33.28515625" style="130" hidden="1" customWidth="1" outlineLevel="1"/>
    <col min="2" max="2" width="10.5703125" style="339" hidden="1" customWidth="1" outlineLevel="1"/>
    <col min="3" max="3" width="74.42578125" style="131" bestFit="1" customWidth="1" collapsed="1"/>
    <col min="4" max="4" width="16" style="130" customWidth="1"/>
    <col min="5" max="5" width="12.42578125" style="130" customWidth="1"/>
    <col min="6" max="13" width="11.7109375" style="130" customWidth="1"/>
    <col min="14" max="14" width="12.85546875" style="132" customWidth="1"/>
    <col min="15" max="15" width="11.7109375" style="132" customWidth="1"/>
    <col min="16" max="16" width="14.5703125" style="132" customWidth="1"/>
    <col min="17" max="17" width="14.140625" style="132" bestFit="1" customWidth="1"/>
    <col min="18" max="18" width="11.28515625" style="132" customWidth="1"/>
    <col min="19" max="19" width="42" style="130" customWidth="1"/>
    <col min="20" max="21" width="9.140625" style="130"/>
    <col min="22" max="22" width="24" style="130" bestFit="1" customWidth="1"/>
    <col min="23" max="23" width="4.28515625" style="130" customWidth="1"/>
    <col min="24" max="24" width="9.140625" style="130"/>
    <col min="25" max="25" width="4.5703125" style="130" customWidth="1"/>
    <col min="26" max="26" width="17" style="130" bestFit="1" customWidth="1"/>
    <col min="27" max="27" width="4.7109375" style="130" customWidth="1"/>
    <col min="28" max="28" width="18.28515625" style="130" bestFit="1" customWidth="1"/>
    <col min="29" max="29" width="3.5703125" style="130" customWidth="1"/>
    <col min="30" max="30" width="19.7109375" style="130" bestFit="1" customWidth="1"/>
    <col min="31" max="16384" width="9.140625" style="130"/>
  </cols>
  <sheetData>
    <row r="1" spans="1:30" s="131" customFormat="1" ht="30.75" hidden="1" outlineLevel="1" thickBot="1" x14ac:dyDescent="0.25">
      <c r="A1" s="378" t="s">
        <v>148</v>
      </c>
      <c r="B1" s="374" t="s">
        <v>149</v>
      </c>
      <c r="C1" s="375" t="s">
        <v>150</v>
      </c>
      <c r="D1" s="375" t="s">
        <v>151</v>
      </c>
      <c r="E1" s="375" t="s">
        <v>152</v>
      </c>
      <c r="F1" s="375" t="s">
        <v>153</v>
      </c>
      <c r="G1" s="375" t="s">
        <v>154</v>
      </c>
      <c r="H1" s="375" t="s">
        <v>155</v>
      </c>
      <c r="I1" s="375" t="s">
        <v>156</v>
      </c>
      <c r="J1" s="375" t="s">
        <v>157</v>
      </c>
      <c r="K1" s="375" t="s">
        <v>158</v>
      </c>
      <c r="L1" s="375" t="s">
        <v>159</v>
      </c>
      <c r="M1" s="375" t="s">
        <v>160</v>
      </c>
      <c r="N1" s="375" t="s">
        <v>161</v>
      </c>
      <c r="O1" s="375" t="s">
        <v>162</v>
      </c>
      <c r="P1" s="376" t="s">
        <v>163</v>
      </c>
      <c r="Q1" s="376" t="s">
        <v>164</v>
      </c>
      <c r="R1" s="376" t="s">
        <v>165</v>
      </c>
      <c r="S1" s="377" t="s">
        <v>166</v>
      </c>
      <c r="V1" s="354" t="s">
        <v>590</v>
      </c>
    </row>
    <row r="2" spans="1:30" s="133" customFormat="1" ht="15.75" collapsed="1" x14ac:dyDescent="0.25">
      <c r="A2" s="379" t="s">
        <v>528</v>
      </c>
      <c r="B2" s="337" t="s">
        <v>172</v>
      </c>
      <c r="C2" s="144" t="s">
        <v>168</v>
      </c>
      <c r="D2" s="63"/>
      <c r="E2" s="64" t="s">
        <v>169</v>
      </c>
      <c r="F2" s="65"/>
      <c r="G2" s="127"/>
      <c r="H2" s="66"/>
      <c r="I2" s="67" t="s">
        <v>170</v>
      </c>
      <c r="J2" s="142"/>
      <c r="K2" s="139"/>
      <c r="L2" s="139"/>
      <c r="M2" s="127"/>
      <c r="N2" s="364"/>
      <c r="O2" s="365" t="s">
        <v>600</v>
      </c>
      <c r="P2" s="142"/>
      <c r="Q2" s="142"/>
      <c r="R2" s="142"/>
      <c r="S2" s="137"/>
    </row>
    <row r="3" spans="1:30" s="133" customFormat="1" ht="14.25" customHeight="1" x14ac:dyDescent="0.2">
      <c r="A3" s="380" t="s">
        <v>171</v>
      </c>
      <c r="B3" s="336" t="s">
        <v>172</v>
      </c>
      <c r="C3" s="340" t="s">
        <v>173</v>
      </c>
      <c r="D3" s="139"/>
      <c r="E3" s="139"/>
      <c r="F3" s="139"/>
      <c r="G3" s="139"/>
      <c r="H3" s="139"/>
      <c r="I3" s="139"/>
      <c r="J3" s="139"/>
      <c r="K3" s="139"/>
      <c r="L3" s="139"/>
      <c r="M3" s="139"/>
      <c r="N3" s="139"/>
      <c r="O3" s="139"/>
      <c r="P3" s="140"/>
      <c r="Q3" s="140"/>
      <c r="R3" s="140"/>
      <c r="S3" s="137"/>
      <c r="V3" s="244" t="s">
        <v>532</v>
      </c>
      <c r="X3" s="246" t="s">
        <v>533</v>
      </c>
      <c r="Z3" s="246" t="s">
        <v>591</v>
      </c>
      <c r="AB3" s="246" t="s">
        <v>534</v>
      </c>
      <c r="AD3" s="246" t="s">
        <v>561</v>
      </c>
    </row>
    <row r="4" spans="1:30" s="133" customFormat="1" ht="15.75" x14ac:dyDescent="0.25">
      <c r="A4" s="380" t="s">
        <v>174</v>
      </c>
      <c r="B4" s="336" t="s">
        <v>172</v>
      </c>
      <c r="C4" s="69" t="s">
        <v>175</v>
      </c>
      <c r="D4" s="70"/>
      <c r="E4" s="70"/>
      <c r="F4" s="70"/>
      <c r="G4" s="71"/>
      <c r="H4" s="141"/>
      <c r="I4" s="141"/>
      <c r="J4" s="141"/>
      <c r="K4" s="141"/>
      <c r="L4" s="141"/>
      <c r="M4" s="141"/>
      <c r="N4" s="141"/>
      <c r="O4" s="141"/>
      <c r="P4" s="141"/>
      <c r="Q4" s="141"/>
      <c r="R4" s="140"/>
      <c r="S4" s="137"/>
      <c r="V4" s="246" t="s">
        <v>535</v>
      </c>
      <c r="X4" s="246" t="s">
        <v>172</v>
      </c>
      <c r="Z4" s="245" t="s">
        <v>454</v>
      </c>
      <c r="AB4" s="246" t="s">
        <v>239</v>
      </c>
      <c r="AD4" s="246" t="s">
        <v>560</v>
      </c>
    </row>
    <row r="5" spans="1:30" s="133" customFormat="1" x14ac:dyDescent="0.2">
      <c r="A5" s="380" t="s">
        <v>176</v>
      </c>
      <c r="B5" s="336" t="s">
        <v>172</v>
      </c>
      <c r="C5" s="72" t="s">
        <v>177</v>
      </c>
      <c r="D5" s="73" t="s">
        <v>178</v>
      </c>
      <c r="E5" s="74"/>
      <c r="F5" s="74"/>
      <c r="G5" s="75"/>
      <c r="H5" s="141"/>
      <c r="I5" s="141"/>
      <c r="J5" s="141"/>
      <c r="K5" s="141"/>
      <c r="L5" s="141"/>
      <c r="M5" s="141"/>
      <c r="N5" s="141"/>
      <c r="O5" s="141"/>
      <c r="P5" s="141"/>
      <c r="Q5" s="141"/>
      <c r="R5" s="140"/>
      <c r="S5" s="137"/>
      <c r="V5" s="246" t="s">
        <v>195</v>
      </c>
      <c r="X5" s="246" t="s">
        <v>183</v>
      </c>
      <c r="Z5" s="245" t="s">
        <v>536</v>
      </c>
      <c r="AB5" s="246" t="s">
        <v>257</v>
      </c>
      <c r="AD5" s="246" t="s">
        <v>562</v>
      </c>
    </row>
    <row r="6" spans="1:30" s="133" customFormat="1" x14ac:dyDescent="0.2">
      <c r="A6" s="380" t="s">
        <v>179</v>
      </c>
      <c r="B6" s="336" t="s">
        <v>172</v>
      </c>
      <c r="C6" s="72" t="s">
        <v>180</v>
      </c>
      <c r="D6" s="73" t="s">
        <v>181</v>
      </c>
      <c r="E6" s="74"/>
      <c r="F6" s="74"/>
      <c r="G6" s="75"/>
      <c r="H6" s="141"/>
      <c r="I6" s="141"/>
      <c r="J6" s="141"/>
      <c r="K6" s="141"/>
      <c r="L6" s="141"/>
      <c r="M6" s="141"/>
      <c r="N6" s="141"/>
      <c r="O6" s="141"/>
      <c r="P6" s="141"/>
      <c r="Q6" s="141"/>
      <c r="R6" s="140"/>
      <c r="S6" s="137"/>
      <c r="V6" s="246" t="s">
        <v>537</v>
      </c>
      <c r="Z6" s="245" t="s">
        <v>538</v>
      </c>
      <c r="AD6" s="246" t="s">
        <v>563</v>
      </c>
    </row>
    <row r="7" spans="1:30" s="133" customFormat="1" x14ac:dyDescent="0.2">
      <c r="A7" s="380" t="s">
        <v>182</v>
      </c>
      <c r="B7" s="336" t="s">
        <v>183</v>
      </c>
      <c r="C7" s="72" t="s">
        <v>184</v>
      </c>
      <c r="D7" s="76" t="s">
        <v>185</v>
      </c>
      <c r="E7" s="77"/>
      <c r="F7" s="77"/>
      <c r="G7" s="78"/>
      <c r="H7" s="141"/>
      <c r="I7" s="141"/>
      <c r="J7" s="141"/>
      <c r="K7" s="141"/>
      <c r="L7" s="141"/>
      <c r="M7" s="141"/>
      <c r="N7" s="141"/>
      <c r="O7" s="141"/>
      <c r="P7" s="141"/>
      <c r="Q7" s="141"/>
      <c r="R7" s="140"/>
      <c r="S7" s="137"/>
      <c r="V7" s="246" t="s">
        <v>539</v>
      </c>
      <c r="Z7" s="245" t="s">
        <v>540</v>
      </c>
    </row>
    <row r="8" spans="1:30" s="133" customFormat="1" x14ac:dyDescent="0.2">
      <c r="A8" s="380" t="s">
        <v>186</v>
      </c>
      <c r="B8" s="336" t="s">
        <v>172</v>
      </c>
      <c r="C8" s="72" t="s">
        <v>187</v>
      </c>
      <c r="D8" s="76" t="s">
        <v>188</v>
      </c>
      <c r="E8" s="77"/>
      <c r="F8" s="77"/>
      <c r="G8" s="78"/>
      <c r="H8" s="141"/>
      <c r="I8" s="141"/>
      <c r="J8" s="141"/>
      <c r="K8" s="141"/>
      <c r="L8" s="141"/>
      <c r="M8" s="141"/>
      <c r="N8" s="141"/>
      <c r="O8" s="141"/>
      <c r="P8" s="141"/>
      <c r="Q8" s="141"/>
      <c r="R8" s="140"/>
      <c r="S8" s="137"/>
      <c r="Z8" s="245" t="s">
        <v>541</v>
      </c>
    </row>
    <row r="9" spans="1:30" s="133" customFormat="1" x14ac:dyDescent="0.2">
      <c r="A9" s="380" t="s">
        <v>189</v>
      </c>
      <c r="B9" s="336" t="s">
        <v>172</v>
      </c>
      <c r="C9" s="72" t="s">
        <v>190</v>
      </c>
      <c r="D9" s="346">
        <v>44196</v>
      </c>
      <c r="E9" s="79" t="s">
        <v>560</v>
      </c>
      <c r="F9" s="79"/>
      <c r="G9" s="80"/>
      <c r="H9" s="141"/>
      <c r="I9" s="141"/>
      <c r="J9" s="141"/>
      <c r="K9" s="141"/>
      <c r="L9" s="141"/>
      <c r="M9" s="141"/>
      <c r="N9" s="141"/>
      <c r="O9" s="141"/>
      <c r="P9" s="141"/>
      <c r="Q9" s="141"/>
      <c r="R9" s="140"/>
      <c r="S9" s="137"/>
      <c r="Z9" s="245" t="s">
        <v>542</v>
      </c>
    </row>
    <row r="10" spans="1:30" s="133" customFormat="1" x14ac:dyDescent="0.2">
      <c r="A10" s="380" t="s">
        <v>191</v>
      </c>
      <c r="B10" s="336" t="s">
        <v>172</v>
      </c>
      <c r="C10" s="72" t="s">
        <v>192</v>
      </c>
      <c r="D10" s="341">
        <v>44377</v>
      </c>
      <c r="E10" s="79"/>
      <c r="F10" s="79"/>
      <c r="G10" s="80"/>
      <c r="H10" s="141"/>
      <c r="I10" s="141"/>
      <c r="J10" s="141"/>
      <c r="K10" s="141"/>
      <c r="L10" s="141"/>
      <c r="M10" s="141"/>
      <c r="N10" s="141"/>
      <c r="O10" s="141"/>
      <c r="P10" s="141"/>
      <c r="Q10" s="141"/>
      <c r="R10" s="140"/>
      <c r="S10" s="137"/>
      <c r="Z10" s="245" t="s">
        <v>543</v>
      </c>
    </row>
    <row r="11" spans="1:30" s="133" customFormat="1" ht="12.75" customHeight="1" x14ac:dyDescent="0.2">
      <c r="A11" s="380" t="s">
        <v>193</v>
      </c>
      <c r="B11" s="336" t="s">
        <v>172</v>
      </c>
      <c r="C11" s="72" t="s">
        <v>194</v>
      </c>
      <c r="D11" s="342" t="s">
        <v>537</v>
      </c>
      <c r="E11" s="79"/>
      <c r="F11" s="79"/>
      <c r="G11" s="80"/>
      <c r="H11" s="141"/>
      <c r="I11" s="141"/>
      <c r="J11" s="141"/>
      <c r="K11" s="141"/>
      <c r="L11" s="141"/>
      <c r="M11" s="141"/>
      <c r="N11" s="141"/>
      <c r="O11" s="141"/>
      <c r="P11" s="141"/>
      <c r="Q11" s="141"/>
      <c r="R11" s="140"/>
      <c r="S11" s="137"/>
      <c r="Z11" s="245" t="s">
        <v>544</v>
      </c>
    </row>
    <row r="12" spans="1:30" s="133" customFormat="1" x14ac:dyDescent="0.2">
      <c r="A12" s="380" t="s">
        <v>196</v>
      </c>
      <c r="B12" s="336" t="s">
        <v>172</v>
      </c>
      <c r="C12" s="72" t="s">
        <v>197</v>
      </c>
      <c r="D12" s="81" t="s">
        <v>172</v>
      </c>
      <c r="E12" s="79"/>
      <c r="F12" s="79"/>
      <c r="G12" s="80"/>
      <c r="H12" s="141"/>
      <c r="I12" s="141"/>
      <c r="J12" s="141"/>
      <c r="K12" s="141"/>
      <c r="L12" s="141"/>
      <c r="M12" s="141"/>
      <c r="N12" s="141"/>
      <c r="O12" s="141"/>
      <c r="P12" s="141"/>
      <c r="Q12" s="141"/>
      <c r="R12" s="140"/>
      <c r="S12" s="137"/>
      <c r="Z12" s="245" t="s">
        <v>545</v>
      </c>
    </row>
    <row r="13" spans="1:30" s="133" customFormat="1" x14ac:dyDescent="0.2">
      <c r="A13" s="380" t="s">
        <v>198</v>
      </c>
      <c r="B13" s="336" t="s">
        <v>172</v>
      </c>
      <c r="C13" s="72" t="s">
        <v>199</v>
      </c>
      <c r="D13" s="81" t="s">
        <v>172</v>
      </c>
      <c r="E13" s="79"/>
      <c r="F13" s="79"/>
      <c r="G13" s="80"/>
      <c r="H13" s="141"/>
      <c r="I13" s="141"/>
      <c r="J13" s="141"/>
      <c r="K13" s="141"/>
      <c r="L13" s="141"/>
      <c r="M13" s="141"/>
      <c r="N13" s="141"/>
      <c r="O13" s="141"/>
      <c r="P13" s="141"/>
      <c r="Q13" s="141"/>
      <c r="R13" s="140"/>
      <c r="S13" s="137"/>
      <c r="Z13" s="245" t="s">
        <v>546</v>
      </c>
    </row>
    <row r="14" spans="1:30" s="133" customFormat="1" x14ac:dyDescent="0.2">
      <c r="A14" s="380" t="s">
        <v>200</v>
      </c>
      <c r="B14" s="336" t="s">
        <v>172</v>
      </c>
      <c r="C14" s="72" t="s">
        <v>201</v>
      </c>
      <c r="D14" s="81" t="s">
        <v>202</v>
      </c>
      <c r="E14" s="79"/>
      <c r="F14" s="79"/>
      <c r="G14" s="80"/>
      <c r="H14" s="141"/>
      <c r="I14" s="141"/>
      <c r="J14" s="141"/>
      <c r="K14" s="141"/>
      <c r="L14" s="141"/>
      <c r="M14" s="141"/>
      <c r="N14" s="141"/>
      <c r="O14" s="141"/>
      <c r="P14" s="141"/>
      <c r="Q14" s="141"/>
      <c r="R14" s="140"/>
      <c r="S14" s="137"/>
      <c r="Z14" s="245" t="s">
        <v>547</v>
      </c>
    </row>
    <row r="15" spans="1:30" s="133" customFormat="1" x14ac:dyDescent="0.2">
      <c r="A15" s="380" t="s">
        <v>203</v>
      </c>
      <c r="B15" s="336" t="s">
        <v>183</v>
      </c>
      <c r="C15" s="72" t="s">
        <v>204</v>
      </c>
      <c r="D15" s="82">
        <v>0.65</v>
      </c>
      <c r="E15" s="79"/>
      <c r="F15" s="79"/>
      <c r="G15" s="80"/>
      <c r="H15" s="141"/>
      <c r="I15" s="141"/>
      <c r="J15" s="141"/>
      <c r="K15" s="141"/>
      <c r="L15" s="141"/>
      <c r="M15" s="141"/>
      <c r="N15" s="141"/>
      <c r="O15" s="141"/>
      <c r="P15" s="141"/>
      <c r="Q15" s="141"/>
      <c r="R15" s="140"/>
      <c r="S15" s="137"/>
      <c r="Z15" s="245" t="s">
        <v>202</v>
      </c>
    </row>
    <row r="16" spans="1:30" s="133" customFormat="1" x14ac:dyDescent="0.2">
      <c r="A16" s="380" t="s">
        <v>205</v>
      </c>
      <c r="B16" s="336" t="s">
        <v>172</v>
      </c>
      <c r="C16" s="72" t="s">
        <v>206</v>
      </c>
      <c r="D16" s="81" t="s">
        <v>183</v>
      </c>
      <c r="E16" s="79"/>
      <c r="F16" s="79"/>
      <c r="G16" s="80"/>
      <c r="H16" s="141"/>
      <c r="I16" s="141"/>
      <c r="J16" s="141"/>
      <c r="K16" s="141"/>
      <c r="L16" s="141"/>
      <c r="M16" s="141"/>
      <c r="N16" s="141"/>
      <c r="O16" s="141"/>
      <c r="P16" s="141"/>
      <c r="Q16" s="141"/>
      <c r="R16" s="140"/>
      <c r="S16" s="137"/>
    </row>
    <row r="17" spans="1:19" s="133" customFormat="1" x14ac:dyDescent="0.2">
      <c r="A17" s="380" t="s">
        <v>207</v>
      </c>
      <c r="B17" s="336" t="s">
        <v>172</v>
      </c>
      <c r="C17" s="72" t="s">
        <v>208</v>
      </c>
      <c r="D17" s="83">
        <v>0.98</v>
      </c>
      <c r="E17" s="84"/>
      <c r="F17" s="84"/>
      <c r="G17" s="85"/>
      <c r="H17" s="141"/>
      <c r="I17" s="141"/>
      <c r="J17" s="141"/>
      <c r="K17" s="141"/>
      <c r="L17" s="141"/>
      <c r="M17" s="141"/>
      <c r="N17" s="141"/>
      <c r="O17" s="141"/>
      <c r="P17" s="141"/>
      <c r="Q17" s="141"/>
      <c r="R17" s="140"/>
      <c r="S17" s="137"/>
    </row>
    <row r="18" spans="1:19" s="133" customFormat="1" x14ac:dyDescent="0.2">
      <c r="A18" s="380" t="s">
        <v>209</v>
      </c>
      <c r="B18" s="336" t="s">
        <v>172</v>
      </c>
      <c r="C18" s="72" t="s">
        <v>210</v>
      </c>
      <c r="D18" s="86">
        <v>100000000</v>
      </c>
      <c r="E18" s="87" t="str">
        <f>$D$14</f>
        <v>USD</v>
      </c>
      <c r="F18" s="87"/>
      <c r="G18" s="88"/>
      <c r="H18" s="141"/>
      <c r="I18" s="141"/>
      <c r="J18" s="141"/>
      <c r="K18" s="141"/>
      <c r="L18" s="141"/>
      <c r="M18" s="141"/>
      <c r="N18" s="141"/>
      <c r="O18" s="141"/>
      <c r="P18" s="141"/>
      <c r="Q18" s="141"/>
      <c r="R18" s="140"/>
      <c r="S18" s="137"/>
    </row>
    <row r="19" spans="1:19" s="133" customFormat="1" x14ac:dyDescent="0.2">
      <c r="A19" s="380" t="s">
        <v>211</v>
      </c>
      <c r="B19" s="336" t="s">
        <v>172</v>
      </c>
      <c r="C19" s="72" t="s">
        <v>212</v>
      </c>
      <c r="D19" s="86">
        <v>50000000</v>
      </c>
      <c r="E19" s="87" t="str">
        <f>$D$14</f>
        <v>USD</v>
      </c>
      <c r="F19" s="87"/>
      <c r="G19" s="88"/>
      <c r="H19" s="141"/>
      <c r="I19" s="141"/>
      <c r="J19" s="141"/>
      <c r="K19" s="141"/>
      <c r="L19" s="141"/>
      <c r="M19" s="141"/>
      <c r="N19" s="141"/>
      <c r="O19" s="141"/>
      <c r="P19" s="141"/>
      <c r="Q19" s="141"/>
      <c r="R19" s="140"/>
      <c r="S19" s="137"/>
    </row>
    <row r="20" spans="1:19" s="133" customFormat="1" x14ac:dyDescent="0.2">
      <c r="A20" s="380" t="s">
        <v>213</v>
      </c>
      <c r="B20" s="336" t="s">
        <v>172</v>
      </c>
      <c r="C20" s="72" t="s">
        <v>214</v>
      </c>
      <c r="D20" s="83" t="s">
        <v>215</v>
      </c>
      <c r="E20" s="84"/>
      <c r="F20" s="84"/>
      <c r="G20" s="85"/>
      <c r="H20" s="141"/>
      <c r="I20" s="141"/>
      <c r="J20" s="141"/>
      <c r="K20" s="141"/>
      <c r="L20" s="141"/>
      <c r="M20" s="141"/>
      <c r="N20" s="141"/>
      <c r="O20" s="141"/>
      <c r="P20" s="141"/>
      <c r="Q20" s="141"/>
      <c r="R20" s="140"/>
      <c r="S20" s="137"/>
    </row>
    <row r="21" spans="1:19" s="133" customFormat="1" x14ac:dyDescent="0.2">
      <c r="A21" s="380" t="s">
        <v>216</v>
      </c>
      <c r="B21" s="336" t="s">
        <v>172</v>
      </c>
      <c r="C21" s="72" t="s">
        <v>217</v>
      </c>
      <c r="D21" s="83" t="s">
        <v>215</v>
      </c>
      <c r="E21" s="84"/>
      <c r="F21" s="84"/>
      <c r="G21" s="85"/>
      <c r="H21" s="141"/>
      <c r="I21" s="141"/>
      <c r="J21" s="141"/>
      <c r="K21" s="141"/>
      <c r="L21" s="141"/>
      <c r="M21" s="141"/>
      <c r="N21" s="141"/>
      <c r="O21" s="141"/>
      <c r="P21" s="141"/>
      <c r="Q21" s="142"/>
      <c r="R21" s="140"/>
      <c r="S21" s="137"/>
    </row>
    <row r="22" spans="1:19" s="133" customFormat="1" x14ac:dyDescent="0.2">
      <c r="A22" s="380" t="s">
        <v>218</v>
      </c>
      <c r="B22" s="336" t="s">
        <v>183</v>
      </c>
      <c r="C22" s="72" t="s">
        <v>219</v>
      </c>
      <c r="D22" s="81" t="s">
        <v>215</v>
      </c>
      <c r="E22" s="74"/>
      <c r="F22" s="74"/>
      <c r="G22" s="75"/>
      <c r="H22" s="141"/>
      <c r="I22" s="141"/>
      <c r="J22" s="141"/>
      <c r="K22" s="141"/>
      <c r="L22" s="141"/>
      <c r="M22" s="141"/>
      <c r="N22" s="141"/>
      <c r="O22" s="141"/>
      <c r="P22" s="141"/>
      <c r="Q22" s="142"/>
      <c r="R22" s="140"/>
      <c r="S22" s="137"/>
    </row>
    <row r="23" spans="1:19" s="133" customFormat="1" x14ac:dyDescent="0.2">
      <c r="A23" s="380" t="s">
        <v>220</v>
      </c>
      <c r="B23" s="336" t="s">
        <v>172</v>
      </c>
      <c r="C23" s="72" t="s">
        <v>221</v>
      </c>
      <c r="D23" s="352">
        <f ca="1">NOW()</f>
        <v>44169.599656018516</v>
      </c>
      <c r="E23" s="89"/>
      <c r="F23" s="89"/>
      <c r="G23" s="90"/>
      <c r="H23" s="141"/>
      <c r="I23" s="141"/>
      <c r="J23" s="141"/>
      <c r="K23" s="141"/>
      <c r="L23" s="141"/>
      <c r="M23" s="141"/>
      <c r="N23" s="141"/>
      <c r="O23" s="141"/>
      <c r="P23" s="141"/>
      <c r="Q23" s="142"/>
      <c r="R23" s="140"/>
      <c r="S23" s="137"/>
    </row>
    <row r="24" spans="1:19" s="133" customFormat="1" x14ac:dyDescent="0.2">
      <c r="A24" s="380" t="s">
        <v>167</v>
      </c>
      <c r="B24" s="336" t="s">
        <v>183</v>
      </c>
      <c r="C24" s="145"/>
      <c r="D24" s="65"/>
      <c r="E24" s="65"/>
      <c r="F24" s="65"/>
      <c r="G24" s="65"/>
      <c r="H24" s="65"/>
      <c r="I24" s="65"/>
      <c r="J24" s="65"/>
      <c r="K24" s="65"/>
      <c r="L24" s="65"/>
      <c r="M24" s="65"/>
      <c r="N24" s="143"/>
      <c r="O24" s="143"/>
      <c r="P24" s="142"/>
      <c r="Q24" s="142"/>
      <c r="R24" s="140"/>
      <c r="S24" s="137"/>
    </row>
    <row r="25" spans="1:19" s="133" customFormat="1" ht="25.5" x14ac:dyDescent="0.2">
      <c r="A25" s="381" t="s">
        <v>222</v>
      </c>
      <c r="B25" s="336" t="s">
        <v>172</v>
      </c>
      <c r="C25" s="110" t="s">
        <v>223</v>
      </c>
      <c r="D25" s="343">
        <f>EOMONTH($D$10,-11)</f>
        <v>44043</v>
      </c>
      <c r="E25" s="343">
        <f>EOMONTH($D$10,-10)</f>
        <v>44074</v>
      </c>
      <c r="F25" s="343">
        <f>EOMONTH($D$10,-9)</f>
        <v>44104</v>
      </c>
      <c r="G25" s="343">
        <f>EOMONTH($D$10,-8)</f>
        <v>44135</v>
      </c>
      <c r="H25" s="343">
        <f>EOMONTH($D$10,-7)</f>
        <v>44165</v>
      </c>
      <c r="I25" s="343">
        <f>EOMONTH($D$10,-6)</f>
        <v>44196</v>
      </c>
      <c r="J25" s="343">
        <f>EOMONTH($D$10,-5)</f>
        <v>44227</v>
      </c>
      <c r="K25" s="343">
        <f>EOMONTH($D$10,-4)</f>
        <v>44255</v>
      </c>
      <c r="L25" s="343">
        <f>EOMONTH($D$10,-3)</f>
        <v>44286</v>
      </c>
      <c r="M25" s="343">
        <f>EOMONTH($D$10,-2)</f>
        <v>44316</v>
      </c>
      <c r="N25" s="343">
        <f>EOMONTH($D$10,-1)</f>
        <v>44347</v>
      </c>
      <c r="O25" s="343">
        <f>EOMONTH($D$10,0)</f>
        <v>44377</v>
      </c>
      <c r="P25" s="344" t="str">
        <f>"Total FYTD"&amp;TEXT(D10,"yy")&amp;" (Report Ccy)"</f>
        <v>Total FYTD21 (Report Ccy)</v>
      </c>
      <c r="Q25" s="345" t="str">
        <f>"Total FY"&amp;TEXT(D10,"yy")&amp;" (AUD Est)"</f>
        <v>Total FY21 (AUD Est)</v>
      </c>
      <c r="R25" s="345" t="s">
        <v>224</v>
      </c>
      <c r="S25" s="137"/>
    </row>
    <row r="26" spans="1:19" s="133" customFormat="1" x14ac:dyDescent="0.2">
      <c r="A26" s="381" t="s">
        <v>225</v>
      </c>
      <c r="B26" s="336" t="s">
        <v>172</v>
      </c>
      <c r="C26" s="146" t="s">
        <v>226</v>
      </c>
      <c r="D26" s="91" t="s">
        <v>227</v>
      </c>
      <c r="E26" s="91" t="s">
        <v>227</v>
      </c>
      <c r="F26" s="91" t="s">
        <v>227</v>
      </c>
      <c r="G26" s="91" t="s">
        <v>227</v>
      </c>
      <c r="H26" s="91" t="s">
        <v>227</v>
      </c>
      <c r="I26" s="91" t="s">
        <v>227</v>
      </c>
      <c r="J26" s="91" t="s">
        <v>227</v>
      </c>
      <c r="K26" s="91" t="s">
        <v>227</v>
      </c>
      <c r="L26" s="91" t="s">
        <v>227</v>
      </c>
      <c r="M26" s="91" t="s">
        <v>227</v>
      </c>
      <c r="N26" s="91" t="s">
        <v>227</v>
      </c>
      <c r="O26" s="91" t="s">
        <v>227</v>
      </c>
      <c r="P26" s="91" t="s">
        <v>228</v>
      </c>
      <c r="Q26" s="91" t="s">
        <v>228</v>
      </c>
      <c r="R26" s="91" t="s">
        <v>228</v>
      </c>
      <c r="S26" s="138"/>
    </row>
    <row r="27" spans="1:19" s="133" customFormat="1" ht="62.25" customHeight="1" x14ac:dyDescent="0.2">
      <c r="A27" s="380" t="s">
        <v>229</v>
      </c>
      <c r="B27" s="336" t="s">
        <v>183</v>
      </c>
      <c r="C27" s="316" t="s">
        <v>230</v>
      </c>
      <c r="D27" s="236" t="s">
        <v>231</v>
      </c>
      <c r="E27" s="237"/>
      <c r="F27" s="237"/>
      <c r="G27" s="237"/>
      <c r="H27" s="237"/>
      <c r="I27" s="237"/>
      <c r="J27" s="237"/>
      <c r="K27" s="237"/>
      <c r="L27" s="237"/>
      <c r="M27" s="237"/>
      <c r="N27" s="237"/>
      <c r="O27" s="237"/>
      <c r="P27" s="237"/>
      <c r="Q27" s="237"/>
      <c r="R27" s="238"/>
      <c r="S27" s="92" t="s">
        <v>232</v>
      </c>
    </row>
    <row r="28" spans="1:19" s="133" customFormat="1" ht="29.25" customHeight="1" x14ac:dyDescent="0.2">
      <c r="A28" s="381" t="s">
        <v>233</v>
      </c>
      <c r="B28" s="336" t="s">
        <v>172</v>
      </c>
      <c r="C28" s="72" t="s">
        <v>234</v>
      </c>
      <c r="D28" s="228" t="s">
        <v>235</v>
      </c>
      <c r="E28" s="229"/>
      <c r="F28" s="229"/>
      <c r="G28" s="229"/>
      <c r="H28" s="229"/>
      <c r="I28" s="229"/>
      <c r="J28" s="229"/>
      <c r="K28" s="229"/>
      <c r="L28" s="229"/>
      <c r="M28" s="229"/>
      <c r="N28" s="229"/>
      <c r="O28" s="229"/>
      <c r="P28" s="229"/>
      <c r="Q28" s="229"/>
      <c r="R28" s="229"/>
      <c r="S28" s="212" t="s">
        <v>236</v>
      </c>
    </row>
    <row r="29" spans="1:19" s="134" customFormat="1" x14ac:dyDescent="0.2">
      <c r="A29" s="380" t="s">
        <v>237</v>
      </c>
      <c r="B29" s="336" t="s">
        <v>172</v>
      </c>
      <c r="C29" s="93" t="s">
        <v>238</v>
      </c>
      <c r="D29" s="94" t="s">
        <v>239</v>
      </c>
      <c r="E29" s="94" t="s">
        <v>239</v>
      </c>
      <c r="F29" s="94" t="s">
        <v>239</v>
      </c>
      <c r="G29" s="94" t="s">
        <v>239</v>
      </c>
      <c r="H29" s="94" t="s">
        <v>239</v>
      </c>
      <c r="I29" s="94" t="s">
        <v>257</v>
      </c>
      <c r="J29" s="94"/>
      <c r="K29" s="94"/>
      <c r="L29" s="94"/>
      <c r="M29" s="94"/>
      <c r="N29" s="94"/>
      <c r="O29" s="94"/>
      <c r="P29" s="147"/>
      <c r="Q29" s="147"/>
      <c r="R29" s="147"/>
      <c r="S29" s="213"/>
    </row>
    <row r="30" spans="1:19" s="134" customFormat="1" x14ac:dyDescent="0.2">
      <c r="A30" s="380" t="s">
        <v>240</v>
      </c>
      <c r="B30" s="336" t="s">
        <v>172</v>
      </c>
      <c r="C30" s="93" t="s">
        <v>241</v>
      </c>
      <c r="D30" s="96">
        <v>35000</v>
      </c>
      <c r="E30" s="96">
        <v>35000</v>
      </c>
      <c r="F30" s="96">
        <v>35000</v>
      </c>
      <c r="G30" s="96">
        <v>35000</v>
      </c>
      <c r="H30" s="96">
        <v>35000</v>
      </c>
      <c r="I30" s="96">
        <v>35000</v>
      </c>
      <c r="J30" s="96"/>
      <c r="K30" s="96"/>
      <c r="L30" s="96"/>
      <c r="M30" s="96"/>
      <c r="N30" s="96"/>
      <c r="O30" s="96"/>
      <c r="P30" s="97">
        <f>SUM(D30:O30)</f>
        <v>210000</v>
      </c>
      <c r="Q30" s="97">
        <f>IFERROR(P30/$D$15,"0")</f>
        <v>323076.92307692306</v>
      </c>
      <c r="R30" s="98">
        <f>IFERROR(Q30/($D$19/$D$15),"")</f>
        <v>4.1999999999999997E-3</v>
      </c>
      <c r="S30" s="213"/>
    </row>
    <row r="31" spans="1:19" s="134" customFormat="1" x14ac:dyDescent="0.2">
      <c r="A31" s="380" t="s">
        <v>242</v>
      </c>
      <c r="B31" s="336" t="s">
        <v>172</v>
      </c>
      <c r="C31" s="93" t="s">
        <v>243</v>
      </c>
      <c r="D31" s="96">
        <v>0</v>
      </c>
      <c r="E31" s="96">
        <v>0</v>
      </c>
      <c r="F31" s="96">
        <v>0</v>
      </c>
      <c r="G31" s="96">
        <v>0</v>
      </c>
      <c r="H31" s="96">
        <v>0</v>
      </c>
      <c r="I31" s="96">
        <v>0</v>
      </c>
      <c r="J31" s="96"/>
      <c r="K31" s="96"/>
      <c r="L31" s="96"/>
      <c r="M31" s="96"/>
      <c r="N31" s="96"/>
      <c r="O31" s="96"/>
      <c r="P31" s="97">
        <f>SUM(D31:O31)</f>
        <v>0</v>
      </c>
      <c r="Q31" s="97">
        <f>IFERROR(P31/$D$15,"0")</f>
        <v>0</v>
      </c>
      <c r="R31" s="98">
        <f>IFERROR(Q31/($D$19/$D$15),"")</f>
        <v>0</v>
      </c>
      <c r="S31" s="213"/>
    </row>
    <row r="32" spans="1:19" s="135" customFormat="1" x14ac:dyDescent="0.2">
      <c r="A32" s="381" t="s">
        <v>244</v>
      </c>
      <c r="B32" s="336" t="s">
        <v>172</v>
      </c>
      <c r="C32" s="99" t="s">
        <v>245</v>
      </c>
      <c r="D32" s="100">
        <f t="shared" ref="D32:P32" si="0">SUM(D30:D31)</f>
        <v>35000</v>
      </c>
      <c r="E32" s="100">
        <f t="shared" si="0"/>
        <v>35000</v>
      </c>
      <c r="F32" s="100">
        <f t="shared" si="0"/>
        <v>35000</v>
      </c>
      <c r="G32" s="100">
        <f t="shared" si="0"/>
        <v>35000</v>
      </c>
      <c r="H32" s="100">
        <f t="shared" si="0"/>
        <v>35000</v>
      </c>
      <c r="I32" s="100">
        <f t="shared" si="0"/>
        <v>35000</v>
      </c>
      <c r="J32" s="100">
        <f t="shared" si="0"/>
        <v>0</v>
      </c>
      <c r="K32" s="100">
        <f t="shared" si="0"/>
        <v>0</v>
      </c>
      <c r="L32" s="100">
        <f t="shared" si="0"/>
        <v>0</v>
      </c>
      <c r="M32" s="100">
        <f t="shared" si="0"/>
        <v>0</v>
      </c>
      <c r="N32" s="100">
        <f t="shared" si="0"/>
        <v>0</v>
      </c>
      <c r="O32" s="100">
        <f t="shared" si="0"/>
        <v>0</v>
      </c>
      <c r="P32" s="100">
        <f t="shared" si="0"/>
        <v>210000</v>
      </c>
      <c r="Q32" s="100">
        <f>SUM(Q30:Q31)</f>
        <v>323076.92307692306</v>
      </c>
      <c r="R32" s="101">
        <f>IFERROR(Q32/($D$19/$D$15),"")</f>
        <v>4.1999999999999997E-3</v>
      </c>
      <c r="S32" s="214"/>
    </row>
    <row r="33" spans="1:19" s="133" customFormat="1" x14ac:dyDescent="0.2">
      <c r="A33" s="380" t="s">
        <v>167</v>
      </c>
      <c r="B33" s="336" t="s">
        <v>183</v>
      </c>
      <c r="C33" s="110"/>
      <c r="D33" s="148"/>
      <c r="E33" s="148"/>
      <c r="F33" s="148"/>
      <c r="G33" s="148"/>
      <c r="H33" s="148"/>
      <c r="I33" s="148"/>
      <c r="J33" s="148"/>
      <c r="K33" s="148"/>
      <c r="L33" s="148"/>
      <c r="M33" s="148"/>
      <c r="N33" s="148"/>
      <c r="O33" s="148"/>
      <c r="P33" s="112"/>
      <c r="Q33" s="112"/>
      <c r="R33" s="112"/>
      <c r="S33" s="65"/>
    </row>
    <row r="34" spans="1:19" s="136" customFormat="1" ht="25.5" customHeight="1" x14ac:dyDescent="0.2">
      <c r="A34" s="381" t="s">
        <v>246</v>
      </c>
      <c r="B34" s="336" t="s">
        <v>172</v>
      </c>
      <c r="C34" s="72" t="s">
        <v>247</v>
      </c>
      <c r="D34" s="228" t="s">
        <v>248</v>
      </c>
      <c r="E34" s="229"/>
      <c r="F34" s="229"/>
      <c r="G34" s="229"/>
      <c r="H34" s="229"/>
      <c r="I34" s="229"/>
      <c r="J34" s="229"/>
      <c r="K34" s="229"/>
      <c r="L34" s="229"/>
      <c r="M34" s="229"/>
      <c r="N34" s="229"/>
      <c r="O34" s="229"/>
      <c r="P34" s="229"/>
      <c r="Q34" s="229"/>
      <c r="R34" s="230"/>
      <c r="S34" s="222" t="s">
        <v>249</v>
      </c>
    </row>
    <row r="35" spans="1:19" s="134" customFormat="1" x14ac:dyDescent="0.2">
      <c r="A35" s="382" t="s">
        <v>250</v>
      </c>
      <c r="B35" s="336" t="s">
        <v>172</v>
      </c>
      <c r="C35" s="102" t="s">
        <v>238</v>
      </c>
      <c r="D35" s="94" t="s">
        <v>239</v>
      </c>
      <c r="E35" s="94" t="s">
        <v>239</v>
      </c>
      <c r="F35" s="94" t="s">
        <v>239</v>
      </c>
      <c r="G35" s="94" t="s">
        <v>239</v>
      </c>
      <c r="H35" s="94" t="s">
        <v>239</v>
      </c>
      <c r="I35" s="94" t="s">
        <v>257</v>
      </c>
      <c r="J35" s="94"/>
      <c r="K35" s="94"/>
      <c r="L35" s="94"/>
      <c r="M35" s="94"/>
      <c r="N35" s="94"/>
      <c r="O35" s="94"/>
      <c r="P35" s="147"/>
      <c r="Q35" s="147"/>
      <c r="R35" s="150"/>
      <c r="S35" s="223"/>
    </row>
    <row r="36" spans="1:19" s="135" customFormat="1" x14ac:dyDescent="0.2">
      <c r="A36" s="380" t="s">
        <v>251</v>
      </c>
      <c r="B36" s="336" t="s">
        <v>172</v>
      </c>
      <c r="C36" s="103" t="s">
        <v>245</v>
      </c>
      <c r="D36" s="104">
        <v>0</v>
      </c>
      <c r="E36" s="104">
        <v>0</v>
      </c>
      <c r="F36" s="104">
        <v>0</v>
      </c>
      <c r="G36" s="104">
        <v>0</v>
      </c>
      <c r="H36" s="104">
        <v>0</v>
      </c>
      <c r="I36" s="104">
        <v>0</v>
      </c>
      <c r="J36" s="104"/>
      <c r="K36" s="104"/>
      <c r="L36" s="104"/>
      <c r="M36" s="104"/>
      <c r="N36" s="104"/>
      <c r="O36" s="104"/>
      <c r="P36" s="100">
        <f>SUM(D36:O36)</f>
        <v>0</v>
      </c>
      <c r="Q36" s="100">
        <f>IFERROR(P36/$D$15,"0")</f>
        <v>0</v>
      </c>
      <c r="R36" s="105">
        <f>IFERROR(Q36/($D$19/$D$15),"")</f>
        <v>0</v>
      </c>
      <c r="S36" s="224"/>
    </row>
    <row r="37" spans="1:19" s="133" customFormat="1" x14ac:dyDescent="0.2">
      <c r="A37" s="380" t="s">
        <v>167</v>
      </c>
      <c r="B37" s="336" t="s">
        <v>183</v>
      </c>
      <c r="C37" s="110"/>
      <c r="D37" s="149"/>
      <c r="E37" s="149"/>
      <c r="F37" s="149"/>
      <c r="G37" s="149"/>
      <c r="H37" s="149"/>
      <c r="I37" s="149"/>
      <c r="J37" s="149"/>
      <c r="K37" s="149"/>
      <c r="L37" s="149"/>
      <c r="M37" s="149"/>
      <c r="N37" s="149"/>
      <c r="O37" s="149"/>
      <c r="P37" s="112"/>
      <c r="Q37" s="112"/>
      <c r="R37" s="112"/>
      <c r="S37" s="65"/>
    </row>
    <row r="38" spans="1:19" s="133" customFormat="1" ht="27.75" customHeight="1" x14ac:dyDescent="0.2">
      <c r="A38" s="381" t="s">
        <v>252</v>
      </c>
      <c r="B38" s="336" t="s">
        <v>172</v>
      </c>
      <c r="C38" s="72" t="s">
        <v>253</v>
      </c>
      <c r="D38" s="228" t="s">
        <v>254</v>
      </c>
      <c r="E38" s="229"/>
      <c r="F38" s="229"/>
      <c r="G38" s="229"/>
      <c r="H38" s="229"/>
      <c r="I38" s="229"/>
      <c r="J38" s="229"/>
      <c r="K38" s="229"/>
      <c r="L38" s="229"/>
      <c r="M38" s="229"/>
      <c r="N38" s="229"/>
      <c r="O38" s="229"/>
      <c r="P38" s="229"/>
      <c r="Q38" s="229"/>
      <c r="R38" s="230"/>
      <c r="S38" s="212" t="s">
        <v>255</v>
      </c>
    </row>
    <row r="39" spans="1:19" s="134" customFormat="1" x14ac:dyDescent="0.2">
      <c r="A39" s="380" t="s">
        <v>256</v>
      </c>
      <c r="B39" s="336" t="s">
        <v>172</v>
      </c>
      <c r="C39" s="102" t="s">
        <v>238</v>
      </c>
      <c r="D39" s="94" t="s">
        <v>239</v>
      </c>
      <c r="E39" s="94" t="s">
        <v>239</v>
      </c>
      <c r="F39" s="94" t="s">
        <v>239</v>
      </c>
      <c r="G39" s="94" t="s">
        <v>239</v>
      </c>
      <c r="H39" s="94" t="s">
        <v>239</v>
      </c>
      <c r="I39" s="94" t="s">
        <v>257</v>
      </c>
      <c r="J39" s="94"/>
      <c r="K39" s="94"/>
      <c r="L39" s="94"/>
      <c r="M39" s="94"/>
      <c r="N39" s="94"/>
      <c r="O39" s="94"/>
      <c r="P39" s="95"/>
      <c r="Q39" s="95"/>
      <c r="R39" s="95"/>
      <c r="S39" s="213"/>
    </row>
    <row r="40" spans="1:19" s="134" customFormat="1" x14ac:dyDescent="0.2">
      <c r="A40" s="380" t="s">
        <v>258</v>
      </c>
      <c r="B40" s="336" t="s">
        <v>172</v>
      </c>
      <c r="C40" s="102" t="s">
        <v>259</v>
      </c>
      <c r="D40" s="106">
        <v>750000</v>
      </c>
      <c r="E40" s="106">
        <f>D41</f>
        <v>250000</v>
      </c>
      <c r="F40" s="106">
        <f t="shared" ref="F40:I40" si="1">E41</f>
        <v>240000</v>
      </c>
      <c r="G40" s="106">
        <f t="shared" si="1"/>
        <v>255000</v>
      </c>
      <c r="H40" s="106">
        <f t="shared" si="1"/>
        <v>275000</v>
      </c>
      <c r="I40" s="106">
        <f t="shared" si="1"/>
        <v>300000</v>
      </c>
      <c r="J40" s="106"/>
      <c r="K40" s="106"/>
      <c r="L40" s="106"/>
      <c r="M40" s="106"/>
      <c r="N40" s="106"/>
      <c r="O40" s="106"/>
      <c r="P40" s="95"/>
      <c r="Q40" s="95"/>
      <c r="R40" s="95"/>
      <c r="S40" s="213"/>
    </row>
    <row r="41" spans="1:19" s="134" customFormat="1" x14ac:dyDescent="0.2">
      <c r="A41" s="380" t="s">
        <v>260</v>
      </c>
      <c r="B41" s="336" t="s">
        <v>172</v>
      </c>
      <c r="C41" s="102" t="s">
        <v>261</v>
      </c>
      <c r="D41" s="106">
        <v>250000</v>
      </c>
      <c r="E41" s="106">
        <v>240000</v>
      </c>
      <c r="F41" s="106">
        <v>255000</v>
      </c>
      <c r="G41" s="106">
        <v>275000</v>
      </c>
      <c r="H41" s="106">
        <v>300000</v>
      </c>
      <c r="I41" s="106">
        <v>290000</v>
      </c>
      <c r="J41" s="106"/>
      <c r="K41" s="106"/>
      <c r="L41" s="106"/>
      <c r="M41" s="106"/>
      <c r="N41" s="106"/>
      <c r="O41" s="106"/>
      <c r="P41" s="95"/>
      <c r="Q41" s="95"/>
      <c r="R41" s="95"/>
      <c r="S41" s="213"/>
    </row>
    <row r="42" spans="1:19" s="134" customFormat="1" x14ac:dyDescent="0.2">
      <c r="A42" s="380" t="s">
        <v>262</v>
      </c>
      <c r="B42" s="336" t="s">
        <v>172</v>
      </c>
      <c r="C42" s="102" t="s">
        <v>263</v>
      </c>
      <c r="D42" s="96">
        <f>D41-D40</f>
        <v>-500000</v>
      </c>
      <c r="E42" s="96">
        <f t="shared" ref="E42:I42" si="2">E41-E40</f>
        <v>-10000</v>
      </c>
      <c r="F42" s="96">
        <f t="shared" si="2"/>
        <v>15000</v>
      </c>
      <c r="G42" s="96">
        <f t="shared" si="2"/>
        <v>20000</v>
      </c>
      <c r="H42" s="96">
        <f t="shared" si="2"/>
        <v>25000</v>
      </c>
      <c r="I42" s="96">
        <f t="shared" si="2"/>
        <v>-10000</v>
      </c>
      <c r="J42" s="96"/>
      <c r="K42" s="96"/>
      <c r="L42" s="96"/>
      <c r="M42" s="96"/>
      <c r="N42" s="96"/>
      <c r="O42" s="96"/>
      <c r="P42" s="95"/>
      <c r="Q42" s="95"/>
      <c r="R42" s="95"/>
      <c r="S42" s="213"/>
    </row>
    <row r="43" spans="1:19" s="134" customFormat="1" x14ac:dyDescent="0.2">
      <c r="A43" s="380" t="s">
        <v>264</v>
      </c>
      <c r="B43" s="336" t="s">
        <v>172</v>
      </c>
      <c r="C43" s="102" t="s">
        <v>265</v>
      </c>
      <c r="D43" s="96">
        <v>500000</v>
      </c>
      <c r="E43" s="96">
        <v>0</v>
      </c>
      <c r="F43" s="96">
        <v>0</v>
      </c>
      <c r="G43" s="96">
        <v>0</v>
      </c>
      <c r="H43" s="96">
        <v>0</v>
      </c>
      <c r="I43" s="96">
        <v>0</v>
      </c>
      <c r="J43" s="96"/>
      <c r="K43" s="96"/>
      <c r="L43" s="96"/>
      <c r="M43" s="96"/>
      <c r="N43" s="96"/>
      <c r="O43" s="96"/>
      <c r="P43" s="97">
        <f>SUM(D43:O43)</f>
        <v>500000</v>
      </c>
      <c r="Q43" s="97">
        <f>IFERROR(P43/$D$15,"0")</f>
        <v>769230.76923076925</v>
      </c>
      <c r="R43" s="109">
        <f>IFERROR(Q43/($D$19/$D$15),"")</f>
        <v>0.01</v>
      </c>
      <c r="S43" s="213"/>
    </row>
    <row r="44" spans="1:19" s="134" customFormat="1" x14ac:dyDescent="0.2">
      <c r="A44" s="380" t="s">
        <v>266</v>
      </c>
      <c r="B44" s="336" t="s">
        <v>172</v>
      </c>
      <c r="C44" s="102" t="s">
        <v>267</v>
      </c>
      <c r="D44" s="96">
        <v>0</v>
      </c>
      <c r="E44" s="96">
        <v>0</v>
      </c>
      <c r="F44" s="96">
        <v>0</v>
      </c>
      <c r="G44" s="96">
        <v>0</v>
      </c>
      <c r="H44" s="96">
        <v>0</v>
      </c>
      <c r="I44" s="96">
        <v>0</v>
      </c>
      <c r="J44" s="96"/>
      <c r="K44" s="96"/>
      <c r="L44" s="96"/>
      <c r="M44" s="96"/>
      <c r="N44" s="96"/>
      <c r="O44" s="96"/>
      <c r="P44" s="97">
        <f>SUM(D44:O44)</f>
        <v>0</v>
      </c>
      <c r="Q44" s="97">
        <f>IFERROR(P44/$D$15,"0")</f>
        <v>0</v>
      </c>
      <c r="R44" s="109">
        <f>IFERROR(Q44/($D$19/$D$15),"")</f>
        <v>0</v>
      </c>
      <c r="S44" s="213"/>
    </row>
    <row r="45" spans="1:19" s="135" customFormat="1" x14ac:dyDescent="0.2">
      <c r="A45" s="380" t="s">
        <v>268</v>
      </c>
      <c r="B45" s="336" t="s">
        <v>172</v>
      </c>
      <c r="C45" s="103" t="s">
        <v>269</v>
      </c>
      <c r="D45" s="100">
        <f>D42+D43+D44</f>
        <v>0</v>
      </c>
      <c r="E45" s="100">
        <f t="shared" ref="E45:O45" si="3">E42+E43+E44</f>
        <v>-10000</v>
      </c>
      <c r="F45" s="100">
        <f t="shared" si="3"/>
        <v>15000</v>
      </c>
      <c r="G45" s="100">
        <f t="shared" si="3"/>
        <v>20000</v>
      </c>
      <c r="H45" s="100">
        <f t="shared" si="3"/>
        <v>25000</v>
      </c>
      <c r="I45" s="100">
        <f t="shared" si="3"/>
        <v>-10000</v>
      </c>
      <c r="J45" s="100">
        <f t="shared" si="3"/>
        <v>0</v>
      </c>
      <c r="K45" s="100">
        <f t="shared" si="3"/>
        <v>0</v>
      </c>
      <c r="L45" s="100">
        <f t="shared" si="3"/>
        <v>0</v>
      </c>
      <c r="M45" s="100">
        <f t="shared" si="3"/>
        <v>0</v>
      </c>
      <c r="N45" s="100">
        <f t="shared" si="3"/>
        <v>0</v>
      </c>
      <c r="O45" s="100">
        <f t="shared" si="3"/>
        <v>0</v>
      </c>
      <c r="P45" s="100">
        <f>SUM(D45:O45)</f>
        <v>40000</v>
      </c>
      <c r="Q45" s="100">
        <f>IFERROR(P45/$D$15,"0")</f>
        <v>61538.461538461539</v>
      </c>
      <c r="R45" s="105">
        <f>IFERROR(Q45/($D$19/$D$15),"")</f>
        <v>7.9999999999999993E-4</v>
      </c>
      <c r="S45" s="214"/>
    </row>
    <row r="46" spans="1:19" s="133" customFormat="1" x14ac:dyDescent="0.2">
      <c r="A46" s="380" t="s">
        <v>167</v>
      </c>
      <c r="B46" s="336" t="s">
        <v>183</v>
      </c>
      <c r="C46" s="110"/>
      <c r="D46" s="111"/>
      <c r="E46" s="111"/>
      <c r="F46" s="111"/>
      <c r="G46" s="111"/>
      <c r="H46" s="111"/>
      <c r="I46" s="111"/>
      <c r="J46" s="111"/>
      <c r="K46" s="111"/>
      <c r="L46" s="111"/>
      <c r="M46" s="111"/>
      <c r="N46" s="111"/>
      <c r="O46" s="111"/>
      <c r="P46" s="112"/>
      <c r="Q46" s="112"/>
      <c r="R46" s="112"/>
      <c r="S46" s="65"/>
    </row>
    <row r="47" spans="1:19" s="133" customFormat="1" ht="30" customHeight="1" x14ac:dyDescent="0.2">
      <c r="A47" s="381" t="s">
        <v>270</v>
      </c>
      <c r="B47" s="336" t="s">
        <v>172</v>
      </c>
      <c r="C47" s="72" t="s">
        <v>271</v>
      </c>
      <c r="D47" s="228" t="s">
        <v>272</v>
      </c>
      <c r="E47" s="229"/>
      <c r="F47" s="229"/>
      <c r="G47" s="229"/>
      <c r="H47" s="229"/>
      <c r="I47" s="229"/>
      <c r="J47" s="229"/>
      <c r="K47" s="229"/>
      <c r="L47" s="229"/>
      <c r="M47" s="229"/>
      <c r="N47" s="229"/>
      <c r="O47" s="229"/>
      <c r="P47" s="229"/>
      <c r="Q47" s="229"/>
      <c r="R47" s="230"/>
      <c r="S47" s="212" t="s">
        <v>273</v>
      </c>
    </row>
    <row r="48" spans="1:19" s="134" customFormat="1" x14ac:dyDescent="0.2">
      <c r="A48" s="380" t="s">
        <v>274</v>
      </c>
      <c r="B48" s="336" t="s">
        <v>172</v>
      </c>
      <c r="C48" s="102" t="s">
        <v>238</v>
      </c>
      <c r="D48" s="94" t="s">
        <v>239</v>
      </c>
      <c r="E48" s="94" t="s">
        <v>239</v>
      </c>
      <c r="F48" s="94" t="s">
        <v>239</v>
      </c>
      <c r="G48" s="94" t="s">
        <v>239</v>
      </c>
      <c r="H48" s="94" t="s">
        <v>239</v>
      </c>
      <c r="I48" s="94" t="s">
        <v>257</v>
      </c>
      <c r="J48" s="94"/>
      <c r="K48" s="94"/>
      <c r="L48" s="94"/>
      <c r="M48" s="94"/>
      <c r="N48" s="94"/>
      <c r="O48" s="94"/>
      <c r="P48" s="147"/>
      <c r="Q48" s="151"/>
      <c r="R48" s="151"/>
      <c r="S48" s="213"/>
    </row>
    <row r="49" spans="1:19" s="135" customFormat="1" x14ac:dyDescent="0.2">
      <c r="A49" s="380" t="s">
        <v>275</v>
      </c>
      <c r="B49" s="336" t="s">
        <v>172</v>
      </c>
      <c r="C49" s="103" t="s">
        <v>276</v>
      </c>
      <c r="D49" s="104">
        <v>0</v>
      </c>
      <c r="E49" s="104">
        <v>0</v>
      </c>
      <c r="F49" s="104">
        <v>0</v>
      </c>
      <c r="G49" s="104">
        <v>0</v>
      </c>
      <c r="H49" s="104">
        <v>0</v>
      </c>
      <c r="I49" s="104">
        <v>0</v>
      </c>
      <c r="J49" s="104"/>
      <c r="K49" s="104"/>
      <c r="L49" s="104"/>
      <c r="M49" s="104"/>
      <c r="N49" s="104"/>
      <c r="O49" s="104"/>
      <c r="P49" s="100">
        <f>SUM(D49:O49)</f>
        <v>0</v>
      </c>
      <c r="Q49" s="100">
        <f>IFERROR(P49/$D$15,"0")</f>
        <v>0</v>
      </c>
      <c r="R49" s="105">
        <f>IFERROR(Q49/($D$19/$D$15),"")</f>
        <v>0</v>
      </c>
      <c r="S49" s="214"/>
    </row>
    <row r="50" spans="1:19" s="133" customFormat="1" x14ac:dyDescent="0.2">
      <c r="A50" s="380" t="s">
        <v>167</v>
      </c>
      <c r="B50" s="336" t="s">
        <v>183</v>
      </c>
      <c r="C50" s="145"/>
      <c r="D50" s="152"/>
      <c r="E50" s="152"/>
      <c r="F50" s="152"/>
      <c r="G50" s="152"/>
      <c r="H50" s="152"/>
      <c r="I50" s="152"/>
      <c r="J50" s="152"/>
      <c r="K50" s="152"/>
      <c r="L50" s="152"/>
      <c r="M50" s="152"/>
      <c r="N50" s="152"/>
      <c r="O50" s="152"/>
      <c r="P50" s="153"/>
      <c r="Q50" s="153"/>
      <c r="R50" s="153"/>
      <c r="S50" s="65"/>
    </row>
    <row r="51" spans="1:19" s="133" customFormat="1" ht="25.5" customHeight="1" x14ac:dyDescent="0.2">
      <c r="A51" s="381" t="s">
        <v>277</v>
      </c>
      <c r="B51" s="336" t="s">
        <v>172</v>
      </c>
      <c r="C51" s="72" t="s">
        <v>278</v>
      </c>
      <c r="D51" s="228" t="s">
        <v>279</v>
      </c>
      <c r="E51" s="229"/>
      <c r="F51" s="229"/>
      <c r="G51" s="229"/>
      <c r="H51" s="229"/>
      <c r="I51" s="229"/>
      <c r="J51" s="229"/>
      <c r="K51" s="229"/>
      <c r="L51" s="229"/>
      <c r="M51" s="229"/>
      <c r="N51" s="229"/>
      <c r="O51" s="229"/>
      <c r="P51" s="229"/>
      <c r="Q51" s="229"/>
      <c r="R51" s="230"/>
      <c r="S51" s="212" t="s">
        <v>280</v>
      </c>
    </row>
    <row r="52" spans="1:19" s="134" customFormat="1" x14ac:dyDescent="0.2">
      <c r="A52" s="380" t="s">
        <v>281</v>
      </c>
      <c r="B52" s="336" t="s">
        <v>172</v>
      </c>
      <c r="C52" s="93" t="s">
        <v>238</v>
      </c>
      <c r="D52" s="94" t="s">
        <v>239</v>
      </c>
      <c r="E52" s="94" t="s">
        <v>239</v>
      </c>
      <c r="F52" s="94" t="s">
        <v>239</v>
      </c>
      <c r="G52" s="94" t="s">
        <v>239</v>
      </c>
      <c r="H52" s="94" t="s">
        <v>239</v>
      </c>
      <c r="I52" s="94" t="s">
        <v>257</v>
      </c>
      <c r="J52" s="94"/>
      <c r="K52" s="94"/>
      <c r="L52" s="94"/>
      <c r="M52" s="94"/>
      <c r="N52" s="94"/>
      <c r="O52" s="94"/>
      <c r="P52" s="147"/>
      <c r="Q52" s="147"/>
      <c r="R52" s="147"/>
      <c r="S52" s="213"/>
    </row>
    <row r="53" spans="1:19" s="134" customFormat="1" x14ac:dyDescent="0.2">
      <c r="A53" s="380" t="s">
        <v>282</v>
      </c>
      <c r="B53" s="336" t="s">
        <v>172</v>
      </c>
      <c r="C53" s="113" t="s">
        <v>283</v>
      </c>
      <c r="D53" s="106"/>
      <c r="E53" s="106"/>
      <c r="F53" s="106"/>
      <c r="G53" s="106"/>
      <c r="H53" s="106"/>
      <c r="I53" s="106"/>
      <c r="J53" s="106"/>
      <c r="K53" s="106"/>
      <c r="L53" s="106"/>
      <c r="M53" s="106"/>
      <c r="N53" s="106"/>
      <c r="O53" s="106"/>
      <c r="P53" s="107">
        <f>SUM(D53:O53)</f>
        <v>0</v>
      </c>
      <c r="Q53" s="107">
        <f>IFERROR(P53/$D$15,"0")</f>
        <v>0</v>
      </c>
      <c r="R53" s="108">
        <f>IFERROR(Q53/($D$19/$D$15),"")</f>
        <v>0</v>
      </c>
      <c r="S53" s="213"/>
    </row>
    <row r="54" spans="1:19" s="134" customFormat="1" x14ac:dyDescent="0.2">
      <c r="A54" s="380" t="s">
        <v>284</v>
      </c>
      <c r="B54" s="336" t="s">
        <v>172</v>
      </c>
      <c r="C54" s="93" t="s">
        <v>285</v>
      </c>
      <c r="D54" s="106"/>
      <c r="E54" s="106"/>
      <c r="F54" s="106"/>
      <c r="G54" s="106"/>
      <c r="H54" s="106"/>
      <c r="I54" s="106"/>
      <c r="J54" s="106"/>
      <c r="K54" s="106"/>
      <c r="L54" s="106"/>
      <c r="M54" s="106"/>
      <c r="N54" s="106"/>
      <c r="O54" s="106"/>
      <c r="P54" s="107">
        <f>SUM(D54:O54)</f>
        <v>0</v>
      </c>
      <c r="Q54" s="107">
        <f>IFERROR(P54/$D$15,"0")</f>
        <v>0</v>
      </c>
      <c r="R54" s="108">
        <f t="shared" ref="R54:R55" si="4">IFERROR(Q54/($D$19/$D$15),"")</f>
        <v>0</v>
      </c>
      <c r="S54" s="213"/>
    </row>
    <row r="55" spans="1:19" s="135" customFormat="1" x14ac:dyDescent="0.2">
      <c r="A55" s="380" t="s">
        <v>286</v>
      </c>
      <c r="B55" s="336" t="s">
        <v>172</v>
      </c>
      <c r="C55" s="99" t="s">
        <v>287</v>
      </c>
      <c r="D55" s="114">
        <f>SUM(D53:D54)</f>
        <v>0</v>
      </c>
      <c r="E55" s="114">
        <f t="shared" ref="E55:O55" si="5">SUM(E53:E54)</f>
        <v>0</v>
      </c>
      <c r="F55" s="114">
        <f t="shared" si="5"/>
        <v>0</v>
      </c>
      <c r="G55" s="114">
        <f t="shared" si="5"/>
        <v>0</v>
      </c>
      <c r="H55" s="114">
        <f t="shared" si="5"/>
        <v>0</v>
      </c>
      <c r="I55" s="114">
        <f t="shared" si="5"/>
        <v>0</v>
      </c>
      <c r="J55" s="114">
        <f t="shared" si="5"/>
        <v>0</v>
      </c>
      <c r="K55" s="114">
        <f t="shared" si="5"/>
        <v>0</v>
      </c>
      <c r="L55" s="114">
        <f t="shared" si="5"/>
        <v>0</v>
      </c>
      <c r="M55" s="114">
        <f t="shared" si="5"/>
        <v>0</v>
      </c>
      <c r="N55" s="114">
        <f t="shared" si="5"/>
        <v>0</v>
      </c>
      <c r="O55" s="114">
        <f t="shared" si="5"/>
        <v>0</v>
      </c>
      <c r="P55" s="100">
        <f>SUM(D55:O55)</f>
        <v>0</v>
      </c>
      <c r="Q55" s="100">
        <f>IFERROR(P55/$D$15,"0")</f>
        <v>0</v>
      </c>
      <c r="R55" s="105">
        <f t="shared" si="4"/>
        <v>0</v>
      </c>
      <c r="S55" s="214"/>
    </row>
    <row r="56" spans="1:19" s="133" customFormat="1" x14ac:dyDescent="0.2">
      <c r="A56" s="380" t="s">
        <v>167</v>
      </c>
      <c r="B56" s="336" t="s">
        <v>183</v>
      </c>
      <c r="C56" s="145"/>
      <c r="D56" s="152"/>
      <c r="E56" s="152"/>
      <c r="F56" s="152"/>
      <c r="G56" s="152"/>
      <c r="H56" s="152"/>
      <c r="I56" s="152"/>
      <c r="J56" s="152"/>
      <c r="K56" s="152"/>
      <c r="L56" s="152"/>
      <c r="M56" s="152"/>
      <c r="N56" s="152"/>
      <c r="O56" s="152"/>
      <c r="P56" s="153"/>
      <c r="Q56" s="153"/>
      <c r="R56" s="153"/>
      <c r="S56" s="65"/>
    </row>
    <row r="57" spans="1:19" s="133" customFormat="1" ht="25.5" customHeight="1" x14ac:dyDescent="0.2">
      <c r="A57" s="381" t="s">
        <v>288</v>
      </c>
      <c r="B57" s="336" t="s">
        <v>172</v>
      </c>
      <c r="C57" s="72" t="s">
        <v>289</v>
      </c>
      <c r="D57" s="233" t="s">
        <v>290</v>
      </c>
      <c r="E57" s="234"/>
      <c r="F57" s="234"/>
      <c r="G57" s="234"/>
      <c r="H57" s="234"/>
      <c r="I57" s="234"/>
      <c r="J57" s="234"/>
      <c r="K57" s="234"/>
      <c r="L57" s="234"/>
      <c r="M57" s="234"/>
      <c r="N57" s="234"/>
      <c r="O57" s="234"/>
      <c r="P57" s="234"/>
      <c r="Q57" s="234"/>
      <c r="R57" s="235"/>
      <c r="S57" s="212" t="s">
        <v>291</v>
      </c>
    </row>
    <row r="58" spans="1:19" s="134" customFormat="1" x14ac:dyDescent="0.2">
      <c r="A58" s="380" t="s">
        <v>292</v>
      </c>
      <c r="B58" s="336" t="s">
        <v>172</v>
      </c>
      <c r="C58" s="93" t="s">
        <v>238</v>
      </c>
      <c r="D58" s="94" t="s">
        <v>239</v>
      </c>
      <c r="E58" s="94" t="s">
        <v>239</v>
      </c>
      <c r="F58" s="94" t="s">
        <v>239</v>
      </c>
      <c r="G58" s="94" t="s">
        <v>239</v>
      </c>
      <c r="H58" s="94" t="s">
        <v>239</v>
      </c>
      <c r="I58" s="94" t="s">
        <v>257</v>
      </c>
      <c r="J58" s="94"/>
      <c r="K58" s="94"/>
      <c r="L58" s="94"/>
      <c r="M58" s="94"/>
      <c r="N58" s="94"/>
      <c r="O58" s="94"/>
      <c r="P58" s="147"/>
      <c r="Q58" s="147"/>
      <c r="R58" s="147"/>
      <c r="S58" s="213"/>
    </row>
    <row r="59" spans="1:19" s="134" customFormat="1" x14ac:dyDescent="0.2">
      <c r="A59" s="380" t="s">
        <v>293</v>
      </c>
      <c r="B59" s="336" t="s">
        <v>172</v>
      </c>
      <c r="C59" s="93" t="s">
        <v>294</v>
      </c>
      <c r="D59" s="106"/>
      <c r="E59" s="106"/>
      <c r="F59" s="106"/>
      <c r="G59" s="106"/>
      <c r="H59" s="106"/>
      <c r="I59" s="106"/>
      <c r="J59" s="106"/>
      <c r="K59" s="106"/>
      <c r="L59" s="106"/>
      <c r="M59" s="106"/>
      <c r="N59" s="106"/>
      <c r="O59" s="106"/>
      <c r="P59" s="107">
        <f>SUM(D59:O59)</f>
        <v>0</v>
      </c>
      <c r="Q59" s="107" t="str">
        <f>IFERROR(P59/$D$13,"0")</f>
        <v>0</v>
      </c>
      <c r="R59" s="108">
        <f>IFERROR(Q59/($D$19/$D$15),"")</f>
        <v>0</v>
      </c>
      <c r="S59" s="213"/>
    </row>
    <row r="60" spans="1:19" s="134" customFormat="1" x14ac:dyDescent="0.2">
      <c r="A60" s="380" t="s">
        <v>295</v>
      </c>
      <c r="B60" s="336" t="s">
        <v>172</v>
      </c>
      <c r="C60" s="93" t="s">
        <v>296</v>
      </c>
      <c r="D60" s="106"/>
      <c r="E60" s="106"/>
      <c r="F60" s="106"/>
      <c r="G60" s="106"/>
      <c r="H60" s="106"/>
      <c r="I60" s="106"/>
      <c r="J60" s="106"/>
      <c r="K60" s="106"/>
      <c r="L60" s="106"/>
      <c r="M60" s="106"/>
      <c r="N60" s="106"/>
      <c r="O60" s="106"/>
      <c r="P60" s="107">
        <f>SUM(D60:O60)</f>
        <v>0</v>
      </c>
      <c r="Q60" s="107" t="str">
        <f>IFERROR(P60/$D$13,"0")</f>
        <v>0</v>
      </c>
      <c r="R60" s="108">
        <f t="shared" ref="R60:R61" si="6">IFERROR(Q60/($D$19/$D$15),"")</f>
        <v>0</v>
      </c>
      <c r="S60" s="213"/>
    </row>
    <row r="61" spans="1:19" s="135" customFormat="1" x14ac:dyDescent="0.2">
      <c r="A61" s="380" t="s">
        <v>297</v>
      </c>
      <c r="B61" s="336" t="s">
        <v>172</v>
      </c>
      <c r="C61" s="99" t="s">
        <v>298</v>
      </c>
      <c r="D61" s="114">
        <v>0</v>
      </c>
      <c r="E61" s="114">
        <v>0</v>
      </c>
      <c r="F61" s="114">
        <v>0</v>
      </c>
      <c r="G61" s="114">
        <v>0</v>
      </c>
      <c r="H61" s="114">
        <v>0</v>
      </c>
      <c r="I61" s="114">
        <v>0</v>
      </c>
      <c r="J61" s="114">
        <v>0</v>
      </c>
      <c r="K61" s="114">
        <v>0</v>
      </c>
      <c r="L61" s="114">
        <v>0</v>
      </c>
      <c r="M61" s="114">
        <v>0</v>
      </c>
      <c r="N61" s="114">
        <v>0</v>
      </c>
      <c r="O61" s="114">
        <v>0</v>
      </c>
      <c r="P61" s="100">
        <f>SUM(D61:O61)</f>
        <v>0</v>
      </c>
      <c r="Q61" s="100">
        <f>IFERROR(P61/$D$15,"0")</f>
        <v>0</v>
      </c>
      <c r="R61" s="105">
        <f t="shared" si="6"/>
        <v>0</v>
      </c>
      <c r="S61" s="214"/>
    </row>
    <row r="62" spans="1:19" s="133" customFormat="1" x14ac:dyDescent="0.2">
      <c r="A62" s="380" t="s">
        <v>167</v>
      </c>
      <c r="B62" s="336" t="s">
        <v>183</v>
      </c>
      <c r="C62" s="154"/>
      <c r="D62" s="152"/>
      <c r="E62" s="152"/>
      <c r="F62" s="152"/>
      <c r="G62" s="152"/>
      <c r="H62" s="152"/>
      <c r="I62" s="152"/>
      <c r="J62" s="152"/>
      <c r="K62" s="152"/>
      <c r="L62" s="152"/>
      <c r="M62" s="152"/>
      <c r="N62" s="152"/>
      <c r="O62" s="152"/>
      <c r="P62" s="153"/>
      <c r="Q62" s="153"/>
      <c r="R62" s="153"/>
      <c r="S62" s="65"/>
    </row>
    <row r="63" spans="1:19" s="133" customFormat="1" ht="23.25" customHeight="1" x14ac:dyDescent="0.2">
      <c r="A63" s="380" t="s">
        <v>299</v>
      </c>
      <c r="B63" s="336" t="s">
        <v>183</v>
      </c>
      <c r="C63" s="155" t="s">
        <v>300</v>
      </c>
      <c r="D63" s="152"/>
      <c r="E63" s="152"/>
      <c r="F63" s="152"/>
      <c r="G63" s="152"/>
      <c r="H63" s="152"/>
      <c r="I63" s="152"/>
      <c r="J63" s="152"/>
      <c r="K63" s="152"/>
      <c r="L63" s="152"/>
      <c r="M63" s="152"/>
      <c r="N63" s="152"/>
      <c r="O63" s="152"/>
      <c r="P63" s="153"/>
      <c r="Q63" s="153"/>
      <c r="R63" s="153"/>
      <c r="S63" s="65"/>
    </row>
    <row r="64" spans="1:19" s="133" customFormat="1" ht="56.25" customHeight="1" x14ac:dyDescent="0.2">
      <c r="A64" s="381" t="s">
        <v>301</v>
      </c>
      <c r="B64" s="336" t="s">
        <v>172</v>
      </c>
      <c r="C64" s="72" t="s">
        <v>302</v>
      </c>
      <c r="D64" s="228" t="s">
        <v>303</v>
      </c>
      <c r="E64" s="229"/>
      <c r="F64" s="229"/>
      <c r="G64" s="229"/>
      <c r="H64" s="229"/>
      <c r="I64" s="229"/>
      <c r="J64" s="229"/>
      <c r="K64" s="229"/>
      <c r="L64" s="229"/>
      <c r="M64" s="229"/>
      <c r="N64" s="229"/>
      <c r="O64" s="229"/>
      <c r="P64" s="229"/>
      <c r="Q64" s="229"/>
      <c r="R64" s="230"/>
      <c r="S64" s="212" t="s">
        <v>304</v>
      </c>
    </row>
    <row r="65" spans="1:19" s="134" customFormat="1" x14ac:dyDescent="0.2">
      <c r="A65" s="380" t="s">
        <v>305</v>
      </c>
      <c r="B65" s="336" t="s">
        <v>172</v>
      </c>
      <c r="C65" s="102" t="s">
        <v>238</v>
      </c>
      <c r="D65" s="94" t="s">
        <v>239</v>
      </c>
      <c r="E65" s="94" t="s">
        <v>239</v>
      </c>
      <c r="F65" s="94" t="s">
        <v>239</v>
      </c>
      <c r="G65" s="94" t="s">
        <v>239</v>
      </c>
      <c r="H65" s="94" t="s">
        <v>239</v>
      </c>
      <c r="I65" s="94" t="s">
        <v>257</v>
      </c>
      <c r="J65" s="94"/>
      <c r="K65" s="94"/>
      <c r="L65" s="94"/>
      <c r="M65" s="94"/>
      <c r="N65" s="94"/>
      <c r="O65" s="94"/>
      <c r="P65" s="147"/>
      <c r="Q65" s="147"/>
      <c r="R65" s="147"/>
      <c r="S65" s="213"/>
    </row>
    <row r="66" spans="1:19" s="134" customFormat="1" x14ac:dyDescent="0.2">
      <c r="A66" s="380" t="s">
        <v>306</v>
      </c>
      <c r="B66" s="336" t="s">
        <v>172</v>
      </c>
      <c r="C66" s="102" t="s">
        <v>307</v>
      </c>
      <c r="D66" s="96">
        <v>1200</v>
      </c>
      <c r="E66" s="96">
        <v>1200</v>
      </c>
      <c r="F66" s="96">
        <v>1200</v>
      </c>
      <c r="G66" s="96">
        <v>1200</v>
      </c>
      <c r="H66" s="96">
        <v>1200</v>
      </c>
      <c r="I66" s="96">
        <v>2500</v>
      </c>
      <c r="J66" s="96"/>
      <c r="K66" s="96"/>
      <c r="L66" s="96"/>
      <c r="M66" s="96"/>
      <c r="N66" s="96"/>
      <c r="O66" s="96"/>
      <c r="P66" s="97">
        <f>SUM(D66:O66)</f>
        <v>8500</v>
      </c>
      <c r="Q66" s="97">
        <f t="shared" ref="Q66:Q67" si="7">IFERROR(P66/$D$15,"0")</f>
        <v>13076.923076923076</v>
      </c>
      <c r="R66" s="108">
        <f>IFERROR(Q66/($D$19/$D$15),"")</f>
        <v>1.6999999999999999E-4</v>
      </c>
      <c r="S66" s="213"/>
    </row>
    <row r="67" spans="1:19" s="134" customFormat="1" x14ac:dyDescent="0.2">
      <c r="A67" s="380" t="s">
        <v>308</v>
      </c>
      <c r="B67" s="336" t="s">
        <v>172</v>
      </c>
      <c r="C67" s="102" t="s">
        <v>309</v>
      </c>
      <c r="D67" s="96">
        <v>500</v>
      </c>
      <c r="E67" s="96">
        <v>500</v>
      </c>
      <c r="F67" s="96">
        <v>500</v>
      </c>
      <c r="G67" s="96">
        <v>500</v>
      </c>
      <c r="H67" s="96">
        <v>500</v>
      </c>
      <c r="I67" s="96">
        <v>-1500</v>
      </c>
      <c r="J67" s="96"/>
      <c r="K67" s="96"/>
      <c r="L67" s="96"/>
      <c r="M67" s="96"/>
      <c r="N67" s="96"/>
      <c r="O67" s="96"/>
      <c r="P67" s="97">
        <f>SUM(D67:O67)</f>
        <v>1000</v>
      </c>
      <c r="Q67" s="97">
        <f t="shared" si="7"/>
        <v>1538.4615384615383</v>
      </c>
      <c r="R67" s="108">
        <f t="shared" ref="R67:R68" si="8">IFERROR(Q67/($D$19/$D$15),"")</f>
        <v>1.9999999999999998E-5</v>
      </c>
      <c r="S67" s="213"/>
    </row>
    <row r="68" spans="1:19" s="135" customFormat="1" x14ac:dyDescent="0.2">
      <c r="A68" s="380" t="s">
        <v>310</v>
      </c>
      <c r="B68" s="336" t="s">
        <v>172</v>
      </c>
      <c r="C68" s="103" t="s">
        <v>311</v>
      </c>
      <c r="D68" s="100">
        <f>SUM(D66:D67)</f>
        <v>1700</v>
      </c>
      <c r="E68" s="100">
        <f t="shared" ref="E68:O68" si="9">SUM(E66:E67)</f>
        <v>1700</v>
      </c>
      <c r="F68" s="100">
        <f t="shared" si="9"/>
        <v>1700</v>
      </c>
      <c r="G68" s="100">
        <f t="shared" si="9"/>
        <v>1700</v>
      </c>
      <c r="H68" s="100">
        <f t="shared" si="9"/>
        <v>1700</v>
      </c>
      <c r="I68" s="100">
        <f t="shared" si="9"/>
        <v>1000</v>
      </c>
      <c r="J68" s="100">
        <f t="shared" si="9"/>
        <v>0</v>
      </c>
      <c r="K68" s="100">
        <f t="shared" si="9"/>
        <v>0</v>
      </c>
      <c r="L68" s="100">
        <f t="shared" si="9"/>
        <v>0</v>
      </c>
      <c r="M68" s="100">
        <f t="shared" si="9"/>
        <v>0</v>
      </c>
      <c r="N68" s="100">
        <f t="shared" si="9"/>
        <v>0</v>
      </c>
      <c r="O68" s="100">
        <f t="shared" si="9"/>
        <v>0</v>
      </c>
      <c r="P68" s="100">
        <f>P66+P67</f>
        <v>9500</v>
      </c>
      <c r="Q68" s="100">
        <f>Q66+Q67</f>
        <v>14615.384615384615</v>
      </c>
      <c r="R68" s="105">
        <f t="shared" si="8"/>
        <v>1.8999999999999998E-4</v>
      </c>
      <c r="S68" s="214"/>
    </row>
    <row r="69" spans="1:19" s="133" customFormat="1" x14ac:dyDescent="0.2">
      <c r="A69" s="380" t="s">
        <v>167</v>
      </c>
      <c r="B69" s="336" t="s">
        <v>183</v>
      </c>
      <c r="C69" s="156"/>
      <c r="D69" s="157"/>
      <c r="E69" s="157"/>
      <c r="F69" s="157"/>
      <c r="G69" s="157"/>
      <c r="H69" s="157"/>
      <c r="I69" s="157"/>
      <c r="J69" s="157"/>
      <c r="K69" s="157"/>
      <c r="L69" s="157"/>
      <c r="M69" s="157"/>
      <c r="N69" s="157"/>
      <c r="O69" s="157"/>
      <c r="P69" s="157"/>
      <c r="Q69" s="157"/>
      <c r="R69" s="157"/>
      <c r="S69" s="65"/>
    </row>
    <row r="70" spans="1:19" s="136" customFormat="1" ht="75" customHeight="1" x14ac:dyDescent="0.2">
      <c r="A70" s="381" t="s">
        <v>312</v>
      </c>
      <c r="B70" s="336" t="s">
        <v>172</v>
      </c>
      <c r="C70" s="72" t="s">
        <v>313</v>
      </c>
      <c r="D70" s="228" t="s">
        <v>314</v>
      </c>
      <c r="E70" s="229"/>
      <c r="F70" s="229"/>
      <c r="G70" s="229"/>
      <c r="H70" s="229"/>
      <c r="I70" s="229"/>
      <c r="J70" s="229"/>
      <c r="K70" s="229"/>
      <c r="L70" s="229"/>
      <c r="M70" s="229"/>
      <c r="N70" s="229"/>
      <c r="O70" s="229"/>
      <c r="P70" s="229"/>
      <c r="Q70" s="229"/>
      <c r="R70" s="230"/>
      <c r="S70" s="212" t="s">
        <v>315</v>
      </c>
    </row>
    <row r="71" spans="1:19" s="134" customFormat="1" x14ac:dyDescent="0.2">
      <c r="A71" s="380" t="s">
        <v>316</v>
      </c>
      <c r="B71" s="336" t="s">
        <v>172</v>
      </c>
      <c r="C71" s="102" t="s">
        <v>238</v>
      </c>
      <c r="D71" s="94" t="s">
        <v>239</v>
      </c>
      <c r="E71" s="94" t="s">
        <v>239</v>
      </c>
      <c r="F71" s="94" t="s">
        <v>239</v>
      </c>
      <c r="G71" s="94" t="s">
        <v>239</v>
      </c>
      <c r="H71" s="94" t="s">
        <v>239</v>
      </c>
      <c r="I71" s="94" t="s">
        <v>257</v>
      </c>
      <c r="J71" s="94"/>
      <c r="K71" s="94"/>
      <c r="L71" s="94"/>
      <c r="M71" s="94"/>
      <c r="N71" s="94"/>
      <c r="O71" s="94"/>
      <c r="P71" s="147"/>
      <c r="Q71" s="147"/>
      <c r="R71" s="147"/>
      <c r="S71" s="213"/>
    </row>
    <row r="72" spans="1:19" s="134" customFormat="1" x14ac:dyDescent="0.2">
      <c r="A72" s="380" t="s">
        <v>317</v>
      </c>
      <c r="B72" s="336" t="s">
        <v>172</v>
      </c>
      <c r="C72" s="115" t="s">
        <v>318</v>
      </c>
      <c r="D72" s="96">
        <v>2000</v>
      </c>
      <c r="E72" s="96">
        <v>3000</v>
      </c>
      <c r="F72" s="96">
        <v>5000</v>
      </c>
      <c r="G72" s="96">
        <v>4000</v>
      </c>
      <c r="H72" s="96">
        <v>1000</v>
      </c>
      <c r="I72" s="96">
        <v>2000</v>
      </c>
      <c r="J72" s="96"/>
      <c r="K72" s="96"/>
      <c r="L72" s="96"/>
      <c r="M72" s="96"/>
      <c r="N72" s="96"/>
      <c r="O72" s="96"/>
      <c r="P72" s="97">
        <f>SUM(D72:O72)</f>
        <v>17000</v>
      </c>
      <c r="Q72" s="97">
        <f t="shared" ref="Q72:Q75" si="10">IFERROR(P72/$D$15,"0")</f>
        <v>26153.846153846152</v>
      </c>
      <c r="R72" s="109">
        <f>IFERROR(Q72/($D$19/$D$15),"")</f>
        <v>3.3999999999999997E-4</v>
      </c>
      <c r="S72" s="213"/>
    </row>
    <row r="73" spans="1:19" s="134" customFormat="1" x14ac:dyDescent="0.2">
      <c r="A73" s="380" t="s">
        <v>319</v>
      </c>
      <c r="B73" s="336" t="s">
        <v>172</v>
      </c>
      <c r="C73" s="115" t="s">
        <v>320</v>
      </c>
      <c r="D73" s="96">
        <v>40000</v>
      </c>
      <c r="E73" s="96"/>
      <c r="F73" s="96"/>
      <c r="G73" s="96"/>
      <c r="H73" s="96"/>
      <c r="I73" s="96"/>
      <c r="J73" s="96"/>
      <c r="K73" s="96"/>
      <c r="L73" s="96"/>
      <c r="M73" s="96"/>
      <c r="N73" s="96"/>
      <c r="O73" s="96"/>
      <c r="P73" s="97">
        <f>SUM(D73:O73)</f>
        <v>40000</v>
      </c>
      <c r="Q73" s="97">
        <f t="shared" si="10"/>
        <v>61538.461538461539</v>
      </c>
      <c r="R73" s="109">
        <f t="shared" ref="R73:R76" si="11">IFERROR(Q73/($D$19/$D$15),"")</f>
        <v>7.9999999999999993E-4</v>
      </c>
      <c r="S73" s="213"/>
    </row>
    <row r="74" spans="1:19" s="134" customFormat="1" x14ac:dyDescent="0.2">
      <c r="A74" s="380" t="s">
        <v>321</v>
      </c>
      <c r="B74" s="336" t="s">
        <v>172</v>
      </c>
      <c r="C74" s="115" t="s">
        <v>322</v>
      </c>
      <c r="D74" s="96"/>
      <c r="E74" s="96"/>
      <c r="F74" s="96"/>
      <c r="G74" s="96"/>
      <c r="H74" s="96"/>
      <c r="I74" s="96"/>
      <c r="J74" s="96"/>
      <c r="K74" s="96"/>
      <c r="L74" s="96"/>
      <c r="M74" s="96"/>
      <c r="N74" s="96"/>
      <c r="O74" s="96"/>
      <c r="P74" s="97">
        <f>SUM(D74:O74)</f>
        <v>0</v>
      </c>
      <c r="Q74" s="97">
        <f t="shared" si="10"/>
        <v>0</v>
      </c>
      <c r="R74" s="109">
        <f t="shared" si="11"/>
        <v>0</v>
      </c>
      <c r="S74" s="213"/>
    </row>
    <row r="75" spans="1:19" s="134" customFormat="1" x14ac:dyDescent="0.2">
      <c r="A75" s="380" t="s">
        <v>323</v>
      </c>
      <c r="B75" s="336" t="s">
        <v>172</v>
      </c>
      <c r="C75" s="115" t="s">
        <v>324</v>
      </c>
      <c r="D75" s="96"/>
      <c r="E75" s="96"/>
      <c r="F75" s="96"/>
      <c r="G75" s="96"/>
      <c r="H75" s="96"/>
      <c r="I75" s="96"/>
      <c r="J75" s="96"/>
      <c r="K75" s="96"/>
      <c r="L75" s="96"/>
      <c r="M75" s="96"/>
      <c r="N75" s="96"/>
      <c r="O75" s="96"/>
      <c r="P75" s="97">
        <f>SUM(D75:O75)</f>
        <v>0</v>
      </c>
      <c r="Q75" s="97">
        <f t="shared" si="10"/>
        <v>0</v>
      </c>
      <c r="R75" s="109">
        <f t="shared" si="11"/>
        <v>0</v>
      </c>
      <c r="S75" s="213"/>
    </row>
    <row r="76" spans="1:19" s="135" customFormat="1" x14ac:dyDescent="0.2">
      <c r="A76" s="380" t="s">
        <v>325</v>
      </c>
      <c r="B76" s="336" t="s">
        <v>172</v>
      </c>
      <c r="C76" s="103" t="s">
        <v>326</v>
      </c>
      <c r="D76" s="100">
        <f t="shared" ref="D76:Q76" si="12">SUM(D72:D75)</f>
        <v>42000</v>
      </c>
      <c r="E76" s="100">
        <f t="shared" si="12"/>
        <v>3000</v>
      </c>
      <c r="F76" s="100">
        <f t="shared" si="12"/>
        <v>5000</v>
      </c>
      <c r="G76" s="100">
        <f t="shared" si="12"/>
        <v>4000</v>
      </c>
      <c r="H76" s="100">
        <f t="shared" si="12"/>
        <v>1000</v>
      </c>
      <c r="I76" s="100">
        <f t="shared" si="12"/>
        <v>2000</v>
      </c>
      <c r="J76" s="100">
        <f t="shared" si="12"/>
        <v>0</v>
      </c>
      <c r="K76" s="100">
        <f t="shared" si="12"/>
        <v>0</v>
      </c>
      <c r="L76" s="100">
        <f t="shared" si="12"/>
        <v>0</v>
      </c>
      <c r="M76" s="100">
        <f t="shared" si="12"/>
        <v>0</v>
      </c>
      <c r="N76" s="100">
        <f t="shared" si="12"/>
        <v>0</v>
      </c>
      <c r="O76" s="100">
        <f t="shared" si="12"/>
        <v>0</v>
      </c>
      <c r="P76" s="100">
        <f t="shared" si="12"/>
        <v>57000</v>
      </c>
      <c r="Q76" s="100">
        <f t="shared" si="12"/>
        <v>87692.307692307688</v>
      </c>
      <c r="R76" s="105">
        <f t="shared" si="11"/>
        <v>1.14E-3</v>
      </c>
      <c r="S76" s="214"/>
    </row>
    <row r="77" spans="1:19" s="133" customFormat="1" x14ac:dyDescent="0.2">
      <c r="A77" s="380" t="s">
        <v>167</v>
      </c>
      <c r="B77" s="336" t="s">
        <v>183</v>
      </c>
      <c r="C77" s="110"/>
      <c r="D77" s="148"/>
      <c r="E77" s="148"/>
      <c r="F77" s="148"/>
      <c r="G77" s="148"/>
      <c r="H77" s="148"/>
      <c r="I77" s="148"/>
      <c r="J77" s="148"/>
      <c r="K77" s="148"/>
      <c r="L77" s="148"/>
      <c r="M77" s="148"/>
      <c r="N77" s="148"/>
      <c r="O77" s="148"/>
      <c r="P77" s="112"/>
      <c r="Q77" s="112"/>
      <c r="R77" s="112"/>
      <c r="S77" s="65"/>
    </row>
    <row r="78" spans="1:19" s="133" customFormat="1" ht="29.25" customHeight="1" x14ac:dyDescent="0.2">
      <c r="A78" s="381" t="s">
        <v>327</v>
      </c>
      <c r="B78" s="336" t="s">
        <v>183</v>
      </c>
      <c r="C78" s="72" t="s">
        <v>328</v>
      </c>
      <c r="D78" s="231" t="s">
        <v>329</v>
      </c>
      <c r="E78" s="232"/>
      <c r="F78" s="232"/>
      <c r="G78" s="232"/>
      <c r="H78" s="232"/>
      <c r="I78" s="232"/>
      <c r="J78" s="232"/>
      <c r="K78" s="232"/>
      <c r="L78" s="232"/>
      <c r="M78" s="232"/>
      <c r="N78" s="232"/>
      <c r="O78" s="232"/>
      <c r="P78" s="232"/>
      <c r="Q78" s="232"/>
      <c r="R78" s="232"/>
      <c r="S78" s="212" t="s">
        <v>330</v>
      </c>
    </row>
    <row r="79" spans="1:19" s="133" customFormat="1" ht="12.75" customHeight="1" x14ac:dyDescent="0.2">
      <c r="A79" s="380" t="s">
        <v>331</v>
      </c>
      <c r="B79" s="336" t="s">
        <v>183</v>
      </c>
      <c r="C79" s="115" t="s">
        <v>238</v>
      </c>
      <c r="D79" s="94" t="s">
        <v>239</v>
      </c>
      <c r="E79" s="94" t="s">
        <v>239</v>
      </c>
      <c r="F79" s="94" t="s">
        <v>239</v>
      </c>
      <c r="G79" s="94" t="s">
        <v>239</v>
      </c>
      <c r="H79" s="94" t="s">
        <v>239</v>
      </c>
      <c r="I79" s="94" t="s">
        <v>257</v>
      </c>
      <c r="J79" s="94"/>
      <c r="K79" s="94"/>
      <c r="L79" s="94"/>
      <c r="M79" s="94"/>
      <c r="N79" s="94"/>
      <c r="O79" s="94"/>
      <c r="P79" s="151"/>
      <c r="Q79" s="151"/>
      <c r="R79" s="151"/>
      <c r="S79" s="213"/>
    </row>
    <row r="80" spans="1:19" s="133" customFormat="1" x14ac:dyDescent="0.2">
      <c r="A80" s="380" t="s">
        <v>332</v>
      </c>
      <c r="B80" s="336" t="s">
        <v>183</v>
      </c>
      <c r="C80" s="115" t="s">
        <v>333</v>
      </c>
      <c r="D80" s="96"/>
      <c r="E80" s="96"/>
      <c r="F80" s="96"/>
      <c r="G80" s="96"/>
      <c r="H80" s="96"/>
      <c r="I80" s="96"/>
      <c r="J80" s="96"/>
      <c r="K80" s="96"/>
      <c r="L80" s="96"/>
      <c r="M80" s="96"/>
      <c r="N80" s="96"/>
      <c r="O80" s="96"/>
      <c r="P80" s="97">
        <f>SUM(D80:O80)</f>
        <v>0</v>
      </c>
      <c r="Q80" s="97">
        <f t="shared" ref="Q80:Q81" si="13">IFERROR(P80/$D$15,"0")</f>
        <v>0</v>
      </c>
      <c r="R80" s="108">
        <f>IFERROR(Q80/($D$19/$D$15),"")</f>
        <v>0</v>
      </c>
      <c r="S80" s="213"/>
    </row>
    <row r="81" spans="1:19" s="133" customFormat="1" x14ac:dyDescent="0.2">
      <c r="A81" s="380" t="s">
        <v>334</v>
      </c>
      <c r="B81" s="336" t="s">
        <v>183</v>
      </c>
      <c r="C81" s="115" t="s">
        <v>335</v>
      </c>
      <c r="D81" s="96"/>
      <c r="E81" s="96"/>
      <c r="F81" s="96"/>
      <c r="G81" s="96"/>
      <c r="H81" s="96"/>
      <c r="I81" s="96"/>
      <c r="J81" s="96"/>
      <c r="K81" s="96"/>
      <c r="L81" s="96"/>
      <c r="M81" s="96"/>
      <c r="N81" s="96"/>
      <c r="O81" s="96"/>
      <c r="P81" s="97">
        <f>SUM(D81:O81)</f>
        <v>0</v>
      </c>
      <c r="Q81" s="97">
        <f t="shared" si="13"/>
        <v>0</v>
      </c>
      <c r="R81" s="108">
        <f t="shared" ref="R81:R82" si="14">IFERROR(Q81/($D$19/$D$15),"")</f>
        <v>0</v>
      </c>
      <c r="S81" s="213"/>
    </row>
    <row r="82" spans="1:19" s="135" customFormat="1" x14ac:dyDescent="0.2">
      <c r="A82" s="380" t="s">
        <v>336</v>
      </c>
      <c r="B82" s="338" t="s">
        <v>183</v>
      </c>
      <c r="C82" s="116" t="s">
        <v>337</v>
      </c>
      <c r="D82" s="100">
        <f>SUM(D80:D81)</f>
        <v>0</v>
      </c>
      <c r="E82" s="100">
        <f t="shared" ref="E82:Q82" si="15">SUM(E80:E81)</f>
        <v>0</v>
      </c>
      <c r="F82" s="100">
        <f t="shared" si="15"/>
        <v>0</v>
      </c>
      <c r="G82" s="100">
        <f t="shared" si="15"/>
        <v>0</v>
      </c>
      <c r="H82" s="100">
        <f t="shared" si="15"/>
        <v>0</v>
      </c>
      <c r="I82" s="100">
        <f t="shared" si="15"/>
        <v>0</v>
      </c>
      <c r="J82" s="100">
        <f t="shared" si="15"/>
        <v>0</v>
      </c>
      <c r="K82" s="100">
        <f t="shared" si="15"/>
        <v>0</v>
      </c>
      <c r="L82" s="100">
        <f t="shared" si="15"/>
        <v>0</v>
      </c>
      <c r="M82" s="100">
        <f t="shared" si="15"/>
        <v>0</v>
      </c>
      <c r="N82" s="100">
        <f t="shared" si="15"/>
        <v>0</v>
      </c>
      <c r="O82" s="100">
        <f t="shared" si="15"/>
        <v>0</v>
      </c>
      <c r="P82" s="100">
        <f t="shared" si="15"/>
        <v>0</v>
      </c>
      <c r="Q82" s="100">
        <f t="shared" si="15"/>
        <v>0</v>
      </c>
      <c r="R82" s="105">
        <f t="shared" si="14"/>
        <v>0</v>
      </c>
      <c r="S82" s="214"/>
    </row>
    <row r="83" spans="1:19" s="133" customFormat="1" x14ac:dyDescent="0.2">
      <c r="A83" s="380" t="s">
        <v>167</v>
      </c>
      <c r="B83" s="336" t="s">
        <v>183</v>
      </c>
      <c r="C83" s="110"/>
      <c r="D83" s="148"/>
      <c r="E83" s="148"/>
      <c r="F83" s="148"/>
      <c r="G83" s="148"/>
      <c r="H83" s="148"/>
      <c r="I83" s="148"/>
      <c r="J83" s="148"/>
      <c r="K83" s="148"/>
      <c r="L83" s="148"/>
      <c r="M83" s="148"/>
      <c r="N83" s="148"/>
      <c r="O83" s="148"/>
      <c r="P83" s="112"/>
      <c r="Q83" s="112"/>
      <c r="R83" s="112"/>
      <c r="S83" s="158"/>
    </row>
    <row r="84" spans="1:19" s="133" customFormat="1" ht="51" customHeight="1" x14ac:dyDescent="0.2">
      <c r="A84" s="381" t="s">
        <v>338</v>
      </c>
      <c r="B84" s="336" t="s">
        <v>172</v>
      </c>
      <c r="C84" s="72" t="s">
        <v>339</v>
      </c>
      <c r="D84" s="215" t="s">
        <v>340</v>
      </c>
      <c r="E84" s="216"/>
      <c r="F84" s="216"/>
      <c r="G84" s="216"/>
      <c r="H84" s="216"/>
      <c r="I84" s="216"/>
      <c r="J84" s="216"/>
      <c r="K84" s="216"/>
      <c r="L84" s="216"/>
      <c r="M84" s="216"/>
      <c r="N84" s="216"/>
      <c r="O84" s="216"/>
      <c r="P84" s="216"/>
      <c r="Q84" s="216"/>
      <c r="R84" s="217"/>
      <c r="S84" s="212" t="s">
        <v>554</v>
      </c>
    </row>
    <row r="85" spans="1:19" s="134" customFormat="1" ht="12.75" customHeight="1" x14ac:dyDescent="0.2">
      <c r="A85" s="382" t="s">
        <v>341</v>
      </c>
      <c r="B85" s="336" t="s">
        <v>172</v>
      </c>
      <c r="C85" s="102" t="s">
        <v>238</v>
      </c>
      <c r="D85" s="94" t="s">
        <v>239</v>
      </c>
      <c r="E85" s="94" t="s">
        <v>239</v>
      </c>
      <c r="F85" s="94" t="s">
        <v>239</v>
      </c>
      <c r="G85" s="94" t="s">
        <v>239</v>
      </c>
      <c r="H85" s="94" t="s">
        <v>239</v>
      </c>
      <c r="I85" s="94" t="s">
        <v>257</v>
      </c>
      <c r="J85" s="94"/>
      <c r="K85" s="94"/>
      <c r="L85" s="94"/>
      <c r="M85" s="94"/>
      <c r="N85" s="94"/>
      <c r="O85" s="94"/>
      <c r="P85" s="147"/>
      <c r="Q85" s="147"/>
      <c r="R85" s="147"/>
      <c r="S85" s="213"/>
    </row>
    <row r="86" spans="1:19" s="134" customFormat="1" x14ac:dyDescent="0.2">
      <c r="A86" s="380" t="s">
        <v>342</v>
      </c>
      <c r="B86" s="336" t="s">
        <v>172</v>
      </c>
      <c r="C86" s="115" t="s">
        <v>343</v>
      </c>
      <c r="D86" s="96"/>
      <c r="E86" s="96"/>
      <c r="F86" s="96"/>
      <c r="G86" s="96"/>
      <c r="H86" s="96"/>
      <c r="I86" s="96"/>
      <c r="J86" s="96"/>
      <c r="K86" s="96"/>
      <c r="L86" s="96"/>
      <c r="M86" s="96"/>
      <c r="N86" s="96"/>
      <c r="O86" s="96"/>
      <c r="P86" s="97">
        <f>SUM(D86:O86)</f>
        <v>0</v>
      </c>
      <c r="Q86" s="97">
        <f t="shared" ref="Q86:Q89" si="16">IFERROR(P86/$D$15,"0")</f>
        <v>0</v>
      </c>
      <c r="R86" s="109">
        <f t="shared" ref="R86:R90" si="17">IFERROR(Q86/($D$19/$D$15),"")</f>
        <v>0</v>
      </c>
      <c r="S86" s="213"/>
    </row>
    <row r="87" spans="1:19" s="134" customFormat="1" x14ac:dyDescent="0.2">
      <c r="A87" s="380" t="s">
        <v>344</v>
      </c>
      <c r="B87" s="336" t="s">
        <v>172</v>
      </c>
      <c r="C87" s="115" t="s">
        <v>345</v>
      </c>
      <c r="D87" s="96"/>
      <c r="E87" s="96"/>
      <c r="F87" s="96"/>
      <c r="G87" s="96"/>
      <c r="H87" s="96"/>
      <c r="I87" s="96"/>
      <c r="J87" s="96"/>
      <c r="K87" s="96"/>
      <c r="L87" s="96"/>
      <c r="M87" s="96"/>
      <c r="N87" s="96"/>
      <c r="O87" s="96"/>
      <c r="P87" s="97">
        <f>SUM(D87:O87)</f>
        <v>0</v>
      </c>
      <c r="Q87" s="97">
        <f>IFERROR(P87/$D$15,"0")</f>
        <v>0</v>
      </c>
      <c r="R87" s="109">
        <f t="shared" si="17"/>
        <v>0</v>
      </c>
      <c r="S87" s="213"/>
    </row>
    <row r="88" spans="1:19" s="134" customFormat="1" x14ac:dyDescent="0.2">
      <c r="A88" s="380" t="s">
        <v>346</v>
      </c>
      <c r="B88" s="336" t="s">
        <v>172</v>
      </c>
      <c r="C88" s="115" t="s">
        <v>347</v>
      </c>
      <c r="D88" s="96"/>
      <c r="E88" s="96"/>
      <c r="F88" s="96"/>
      <c r="G88" s="96"/>
      <c r="H88" s="96"/>
      <c r="I88" s="96"/>
      <c r="J88" s="96"/>
      <c r="K88" s="96"/>
      <c r="L88" s="96"/>
      <c r="M88" s="96"/>
      <c r="N88" s="96"/>
      <c r="O88" s="96"/>
      <c r="P88" s="97">
        <f>SUM(D88:O88)</f>
        <v>0</v>
      </c>
      <c r="Q88" s="97">
        <f t="shared" si="16"/>
        <v>0</v>
      </c>
      <c r="R88" s="109">
        <f t="shared" si="17"/>
        <v>0</v>
      </c>
      <c r="S88" s="213"/>
    </row>
    <row r="89" spans="1:19" s="134" customFormat="1" x14ac:dyDescent="0.2">
      <c r="A89" s="380" t="s">
        <v>348</v>
      </c>
      <c r="B89" s="336" t="s">
        <v>172</v>
      </c>
      <c r="C89" s="115" t="s">
        <v>349</v>
      </c>
      <c r="D89" s="96"/>
      <c r="E89" s="96"/>
      <c r="F89" s="96"/>
      <c r="G89" s="96"/>
      <c r="H89" s="96"/>
      <c r="I89" s="96"/>
      <c r="J89" s="96"/>
      <c r="K89" s="96"/>
      <c r="L89" s="96"/>
      <c r="M89" s="96"/>
      <c r="N89" s="96"/>
      <c r="O89" s="96"/>
      <c r="P89" s="97">
        <f>SUM(D89:O89)</f>
        <v>0</v>
      </c>
      <c r="Q89" s="97">
        <f t="shared" si="16"/>
        <v>0</v>
      </c>
      <c r="R89" s="109">
        <f t="shared" si="17"/>
        <v>0</v>
      </c>
      <c r="S89" s="213"/>
    </row>
    <row r="90" spans="1:19" s="135" customFormat="1" x14ac:dyDescent="0.2">
      <c r="A90" s="380" t="s">
        <v>350</v>
      </c>
      <c r="B90" s="336" t="s">
        <v>172</v>
      </c>
      <c r="C90" s="116" t="s">
        <v>351</v>
      </c>
      <c r="D90" s="100">
        <f>SUM(D86:D89)</f>
        <v>0</v>
      </c>
      <c r="E90" s="100">
        <f t="shared" ref="E90:O90" si="18">SUM(E86:E89)</f>
        <v>0</v>
      </c>
      <c r="F90" s="100">
        <f t="shared" si="18"/>
        <v>0</v>
      </c>
      <c r="G90" s="100">
        <f t="shared" si="18"/>
        <v>0</v>
      </c>
      <c r="H90" s="100">
        <f t="shared" si="18"/>
        <v>0</v>
      </c>
      <c r="I90" s="100">
        <f t="shared" si="18"/>
        <v>0</v>
      </c>
      <c r="J90" s="100">
        <f t="shared" si="18"/>
        <v>0</v>
      </c>
      <c r="K90" s="100">
        <f t="shared" si="18"/>
        <v>0</v>
      </c>
      <c r="L90" s="100">
        <f t="shared" si="18"/>
        <v>0</v>
      </c>
      <c r="M90" s="100">
        <f t="shared" si="18"/>
        <v>0</v>
      </c>
      <c r="N90" s="100">
        <f t="shared" si="18"/>
        <v>0</v>
      </c>
      <c r="O90" s="100">
        <f t="shared" si="18"/>
        <v>0</v>
      </c>
      <c r="P90" s="100">
        <f>SUM(P86:P89)</f>
        <v>0</v>
      </c>
      <c r="Q90" s="100">
        <f t="shared" ref="Q90" si="19">SUM(Q86:Q89)</f>
        <v>0</v>
      </c>
      <c r="R90" s="105">
        <f t="shared" si="17"/>
        <v>0</v>
      </c>
      <c r="S90" s="214"/>
    </row>
    <row r="91" spans="1:19" s="135" customFormat="1" x14ac:dyDescent="0.2">
      <c r="A91" s="380" t="s">
        <v>167</v>
      </c>
      <c r="B91" s="336" t="s">
        <v>183</v>
      </c>
      <c r="C91" s="159"/>
      <c r="D91" s="160"/>
      <c r="E91" s="160"/>
      <c r="F91" s="160"/>
      <c r="G91" s="160"/>
      <c r="H91" s="160"/>
      <c r="I91" s="160"/>
      <c r="J91" s="160"/>
      <c r="K91" s="160"/>
      <c r="L91" s="160"/>
      <c r="M91" s="160"/>
      <c r="N91" s="160"/>
      <c r="O91" s="160"/>
      <c r="P91" s="160"/>
      <c r="Q91" s="160"/>
      <c r="R91" s="161"/>
      <c r="S91" s="162"/>
    </row>
    <row r="92" spans="1:19" s="135" customFormat="1" ht="29.25" customHeight="1" x14ac:dyDescent="0.2">
      <c r="A92" s="381" t="s">
        <v>352</v>
      </c>
      <c r="B92" s="336" t="s">
        <v>183</v>
      </c>
      <c r="C92" s="117" t="s">
        <v>353</v>
      </c>
      <c r="D92" s="219" t="s">
        <v>354</v>
      </c>
      <c r="E92" s="220"/>
      <c r="F92" s="220"/>
      <c r="G92" s="220"/>
      <c r="H92" s="220"/>
      <c r="I92" s="220"/>
      <c r="J92" s="220"/>
      <c r="K92" s="220"/>
      <c r="L92" s="220"/>
      <c r="M92" s="220"/>
      <c r="N92" s="220"/>
      <c r="O92" s="220"/>
      <c r="P92" s="220"/>
      <c r="Q92" s="220"/>
      <c r="R92" s="221"/>
      <c r="S92" s="222" t="s">
        <v>355</v>
      </c>
    </row>
    <row r="93" spans="1:19" s="135" customFormat="1" x14ac:dyDescent="0.2">
      <c r="A93" s="380" t="s">
        <v>356</v>
      </c>
      <c r="B93" s="336" t="s">
        <v>183</v>
      </c>
      <c r="C93" s="115" t="s">
        <v>238</v>
      </c>
      <c r="D93" s="94" t="s">
        <v>239</v>
      </c>
      <c r="E93" s="94" t="s">
        <v>239</v>
      </c>
      <c r="F93" s="94" t="s">
        <v>239</v>
      </c>
      <c r="G93" s="94" t="s">
        <v>239</v>
      </c>
      <c r="H93" s="94" t="s">
        <v>239</v>
      </c>
      <c r="I93" s="94" t="s">
        <v>257</v>
      </c>
      <c r="J93" s="94"/>
      <c r="K93" s="94"/>
      <c r="L93" s="94"/>
      <c r="M93" s="94"/>
      <c r="N93" s="94"/>
      <c r="O93" s="94"/>
      <c r="P93" s="163"/>
      <c r="Q93" s="164"/>
      <c r="R93" s="165"/>
      <c r="S93" s="223"/>
    </row>
    <row r="94" spans="1:19" s="135" customFormat="1" x14ac:dyDescent="0.2">
      <c r="A94" s="380" t="s">
        <v>357</v>
      </c>
      <c r="B94" s="336" t="s">
        <v>183</v>
      </c>
      <c r="C94" s="115" t="s">
        <v>358</v>
      </c>
      <c r="D94" s="96">
        <v>0</v>
      </c>
      <c r="E94" s="96"/>
      <c r="F94" s="96"/>
      <c r="G94" s="96"/>
      <c r="H94" s="96"/>
      <c r="I94" s="96"/>
      <c r="J94" s="96"/>
      <c r="K94" s="96"/>
      <c r="L94" s="96"/>
      <c r="M94" s="96"/>
      <c r="N94" s="96"/>
      <c r="O94" s="96"/>
      <c r="P94" s="100">
        <f>SUM(D94:O94)</f>
        <v>0</v>
      </c>
      <c r="Q94" s="100">
        <f>SUM(E94:P94)</f>
        <v>0</v>
      </c>
      <c r="R94" s="109">
        <f>IFERROR(Q94/($D$19/$D$15),"")</f>
        <v>0</v>
      </c>
      <c r="S94" s="223"/>
    </row>
    <row r="95" spans="1:19" s="135" customFormat="1" x14ac:dyDescent="0.2">
      <c r="A95" s="380" t="s">
        <v>359</v>
      </c>
      <c r="B95" s="336" t="s">
        <v>183</v>
      </c>
      <c r="C95" s="115" t="s">
        <v>360</v>
      </c>
      <c r="D95" s="118">
        <v>0</v>
      </c>
      <c r="E95" s="118">
        <v>0</v>
      </c>
      <c r="F95" s="118">
        <v>0</v>
      </c>
      <c r="G95" s="118">
        <v>0</v>
      </c>
      <c r="H95" s="118">
        <v>0</v>
      </c>
      <c r="I95" s="118">
        <v>0</v>
      </c>
      <c r="J95" s="118"/>
      <c r="K95" s="118"/>
      <c r="L95" s="118"/>
      <c r="M95" s="118"/>
      <c r="N95" s="118"/>
      <c r="O95" s="118"/>
      <c r="P95" s="163"/>
      <c r="Q95" s="164"/>
      <c r="R95" s="165"/>
      <c r="S95" s="223"/>
    </row>
    <row r="96" spans="1:19" s="135" customFormat="1" x14ac:dyDescent="0.2">
      <c r="A96" s="380" t="s">
        <v>361</v>
      </c>
      <c r="B96" s="336" t="s">
        <v>183</v>
      </c>
      <c r="C96" s="115" t="s">
        <v>362</v>
      </c>
      <c r="D96" s="119">
        <f>(100%-D95)*D94</f>
        <v>0</v>
      </c>
      <c r="E96" s="119">
        <f t="shared" ref="E96:O96" si="20">(100%-E95)*E94</f>
        <v>0</v>
      </c>
      <c r="F96" s="119">
        <f t="shared" si="20"/>
        <v>0</v>
      </c>
      <c r="G96" s="119">
        <f t="shared" ref="G96:H96" si="21">(100%-G95)*G94</f>
        <v>0</v>
      </c>
      <c r="H96" s="119">
        <f t="shared" si="21"/>
        <v>0</v>
      </c>
      <c r="I96" s="119">
        <f t="shared" ref="I96:J96" si="22">(100%-I95)*I94</f>
        <v>0</v>
      </c>
      <c r="J96" s="119">
        <f t="shared" si="22"/>
        <v>0</v>
      </c>
      <c r="K96" s="119">
        <f t="shared" ref="K96:L96" si="23">(100%-K95)*K94</f>
        <v>0</v>
      </c>
      <c r="L96" s="119">
        <f t="shared" si="23"/>
        <v>0</v>
      </c>
      <c r="M96" s="119">
        <f t="shared" ref="M96:N96" si="24">(100%-M95)*M94</f>
        <v>0</v>
      </c>
      <c r="N96" s="119">
        <f t="shared" si="24"/>
        <v>0</v>
      </c>
      <c r="O96" s="119">
        <f t="shared" ref="O96" si="25">(100%-O95)*O94</f>
        <v>0</v>
      </c>
      <c r="P96" s="100">
        <f>SUM(D96:O96)</f>
        <v>0</v>
      </c>
      <c r="Q96" s="100">
        <f>SUM(E96:P96)</f>
        <v>0</v>
      </c>
      <c r="R96" s="109">
        <f t="shared" ref="R96:R100" si="26">IFERROR(Q96/($D$19/$D$15),"")</f>
        <v>0</v>
      </c>
      <c r="S96" s="223"/>
    </row>
    <row r="97" spans="1:19" s="135" customFormat="1" x14ac:dyDescent="0.2">
      <c r="A97" s="380" t="s">
        <v>363</v>
      </c>
      <c r="B97" s="336" t="s">
        <v>183</v>
      </c>
      <c r="C97" s="115" t="s">
        <v>364</v>
      </c>
      <c r="D97" s="96">
        <v>0</v>
      </c>
      <c r="E97" s="96"/>
      <c r="F97" s="96"/>
      <c r="G97" s="96"/>
      <c r="H97" s="96"/>
      <c r="I97" s="96"/>
      <c r="J97" s="96"/>
      <c r="K97" s="96"/>
      <c r="L97" s="96"/>
      <c r="M97" s="96"/>
      <c r="N97" s="96"/>
      <c r="O97" s="96"/>
      <c r="P97" s="100">
        <f>SUM(D97:O97)</f>
        <v>0</v>
      </c>
      <c r="Q97" s="100">
        <f>SUM(E97:P97)</f>
        <v>0</v>
      </c>
      <c r="R97" s="109">
        <f t="shared" si="26"/>
        <v>0</v>
      </c>
      <c r="S97" s="223"/>
    </row>
    <row r="98" spans="1:19" s="135" customFormat="1" x14ac:dyDescent="0.2">
      <c r="A98" s="380" t="s">
        <v>365</v>
      </c>
      <c r="B98" s="336" t="s">
        <v>183</v>
      </c>
      <c r="C98" s="115" t="s">
        <v>366</v>
      </c>
      <c r="D98" s="118">
        <v>0</v>
      </c>
      <c r="E98" s="118">
        <v>0</v>
      </c>
      <c r="F98" s="118">
        <v>0</v>
      </c>
      <c r="G98" s="118">
        <v>0</v>
      </c>
      <c r="H98" s="118">
        <v>0</v>
      </c>
      <c r="I98" s="118">
        <v>0</v>
      </c>
      <c r="J98" s="118"/>
      <c r="K98" s="118"/>
      <c r="L98" s="118"/>
      <c r="M98" s="118"/>
      <c r="N98" s="118"/>
      <c r="O98" s="118"/>
      <c r="P98" s="163"/>
      <c r="Q98" s="164"/>
      <c r="R98" s="165"/>
      <c r="S98" s="223"/>
    </row>
    <row r="99" spans="1:19" s="135" customFormat="1" x14ac:dyDescent="0.2">
      <c r="A99" s="380" t="s">
        <v>367</v>
      </c>
      <c r="B99" s="336" t="s">
        <v>183</v>
      </c>
      <c r="C99" s="115" t="s">
        <v>368</v>
      </c>
      <c r="D99" s="119">
        <f>(100%-D$98)*D97</f>
        <v>0</v>
      </c>
      <c r="E99" s="119">
        <f t="shared" ref="E99:O99" si="27">(100%-E$98)*E97</f>
        <v>0</v>
      </c>
      <c r="F99" s="119">
        <f t="shared" si="27"/>
        <v>0</v>
      </c>
      <c r="G99" s="119">
        <f t="shared" si="27"/>
        <v>0</v>
      </c>
      <c r="H99" s="119">
        <f t="shared" si="27"/>
        <v>0</v>
      </c>
      <c r="I99" s="119">
        <f t="shared" si="27"/>
        <v>0</v>
      </c>
      <c r="J99" s="119">
        <f t="shared" si="27"/>
        <v>0</v>
      </c>
      <c r="K99" s="119">
        <f t="shared" si="27"/>
        <v>0</v>
      </c>
      <c r="L99" s="119">
        <f t="shared" si="27"/>
        <v>0</v>
      </c>
      <c r="M99" s="119">
        <f t="shared" si="27"/>
        <v>0</v>
      </c>
      <c r="N99" s="119">
        <f t="shared" si="27"/>
        <v>0</v>
      </c>
      <c r="O99" s="119">
        <f t="shared" si="27"/>
        <v>0</v>
      </c>
      <c r="P99" s="100">
        <f>SUM(D99:O99)</f>
        <v>0</v>
      </c>
      <c r="Q99" s="100">
        <f>SUM(E99:P99)</f>
        <v>0</v>
      </c>
      <c r="R99" s="109">
        <f t="shared" si="26"/>
        <v>0</v>
      </c>
      <c r="S99" s="223"/>
    </row>
    <row r="100" spans="1:19" s="135" customFormat="1" x14ac:dyDescent="0.2">
      <c r="A100" s="380" t="s">
        <v>369</v>
      </c>
      <c r="B100" s="336" t="s">
        <v>183</v>
      </c>
      <c r="C100" s="115" t="s">
        <v>370</v>
      </c>
      <c r="D100" s="100">
        <f>+D96+D99</f>
        <v>0</v>
      </c>
      <c r="E100" s="100">
        <f t="shared" ref="E100:O100" si="28">+E96+E99</f>
        <v>0</v>
      </c>
      <c r="F100" s="100">
        <f t="shared" si="28"/>
        <v>0</v>
      </c>
      <c r="G100" s="100">
        <f t="shared" si="28"/>
        <v>0</v>
      </c>
      <c r="H100" s="100">
        <f t="shared" si="28"/>
        <v>0</v>
      </c>
      <c r="I100" s="100">
        <f t="shared" si="28"/>
        <v>0</v>
      </c>
      <c r="J100" s="100">
        <f t="shared" si="28"/>
        <v>0</v>
      </c>
      <c r="K100" s="100">
        <f t="shared" si="28"/>
        <v>0</v>
      </c>
      <c r="L100" s="100">
        <f t="shared" si="28"/>
        <v>0</v>
      </c>
      <c r="M100" s="100">
        <f t="shared" si="28"/>
        <v>0</v>
      </c>
      <c r="N100" s="100">
        <f t="shared" si="28"/>
        <v>0</v>
      </c>
      <c r="O100" s="100">
        <f t="shared" si="28"/>
        <v>0</v>
      </c>
      <c r="P100" s="100">
        <f t="shared" ref="E100:Q100" si="29">+P96+P99</f>
        <v>0</v>
      </c>
      <c r="Q100" s="100">
        <f t="shared" si="29"/>
        <v>0</v>
      </c>
      <c r="R100" s="109">
        <f t="shared" si="26"/>
        <v>0</v>
      </c>
      <c r="S100" s="224"/>
    </row>
    <row r="101" spans="1:19" s="133" customFormat="1" x14ac:dyDescent="0.2">
      <c r="A101" s="380" t="s">
        <v>167</v>
      </c>
      <c r="B101" s="336" t="s">
        <v>183</v>
      </c>
      <c r="C101" s="110"/>
      <c r="D101" s="148"/>
      <c r="E101" s="148"/>
      <c r="F101" s="148"/>
      <c r="G101" s="148"/>
      <c r="H101" s="148"/>
      <c r="I101" s="148"/>
      <c r="J101" s="148"/>
      <c r="K101" s="148"/>
      <c r="L101" s="148"/>
      <c r="M101" s="148"/>
      <c r="N101" s="148"/>
      <c r="O101" s="148"/>
      <c r="P101" s="112"/>
      <c r="Q101" s="112"/>
      <c r="R101" s="112"/>
      <c r="S101" s="65"/>
    </row>
    <row r="102" spans="1:19" s="133" customFormat="1" ht="30" customHeight="1" x14ac:dyDescent="0.2">
      <c r="A102" s="381" t="s">
        <v>371</v>
      </c>
      <c r="B102" s="336" t="s">
        <v>172</v>
      </c>
      <c r="C102" s="72" t="s">
        <v>372</v>
      </c>
      <c r="D102" s="225" t="s">
        <v>373</v>
      </c>
      <c r="E102" s="226"/>
      <c r="F102" s="226"/>
      <c r="G102" s="226"/>
      <c r="H102" s="226"/>
      <c r="I102" s="226"/>
      <c r="J102" s="226"/>
      <c r="K102" s="226"/>
      <c r="L102" s="226"/>
      <c r="M102" s="226"/>
      <c r="N102" s="226"/>
      <c r="O102" s="226"/>
      <c r="P102" s="226"/>
      <c r="Q102" s="226"/>
      <c r="R102" s="227"/>
      <c r="S102" s="212" t="s">
        <v>374</v>
      </c>
    </row>
    <row r="103" spans="1:19" s="134" customFormat="1" ht="12.75" customHeight="1" x14ac:dyDescent="0.2">
      <c r="A103" s="380" t="s">
        <v>375</v>
      </c>
      <c r="B103" s="336" t="s">
        <v>172</v>
      </c>
      <c r="C103" s="102" t="s">
        <v>238</v>
      </c>
      <c r="D103" s="94" t="s">
        <v>239</v>
      </c>
      <c r="E103" s="94" t="s">
        <v>239</v>
      </c>
      <c r="F103" s="94" t="s">
        <v>239</v>
      </c>
      <c r="G103" s="94" t="s">
        <v>239</v>
      </c>
      <c r="H103" s="94" t="s">
        <v>239</v>
      </c>
      <c r="I103" s="94" t="s">
        <v>257</v>
      </c>
      <c r="J103" s="94"/>
      <c r="K103" s="94"/>
      <c r="L103" s="94"/>
      <c r="M103" s="94"/>
      <c r="N103" s="94"/>
      <c r="O103" s="94"/>
      <c r="P103" s="166"/>
      <c r="Q103" s="166"/>
      <c r="R103" s="166"/>
      <c r="S103" s="213"/>
    </row>
    <row r="104" spans="1:19" s="134" customFormat="1" x14ac:dyDescent="0.2">
      <c r="A104" s="380" t="s">
        <v>376</v>
      </c>
      <c r="B104" s="336" t="s">
        <v>172</v>
      </c>
      <c r="C104" s="102" t="s">
        <v>377</v>
      </c>
      <c r="D104" s="96"/>
      <c r="E104" s="96"/>
      <c r="F104" s="96"/>
      <c r="G104" s="96"/>
      <c r="H104" s="96"/>
      <c r="I104" s="96"/>
      <c r="J104" s="96"/>
      <c r="K104" s="96"/>
      <c r="L104" s="96"/>
      <c r="M104" s="96"/>
      <c r="N104" s="96"/>
      <c r="O104" s="96"/>
      <c r="P104" s="120">
        <f>SUM(D104:O104)</f>
        <v>0</v>
      </c>
      <c r="Q104" s="120">
        <f t="shared" ref="Q104:Q105" si="30">IFERROR(P104/$D$15,"0")</f>
        <v>0</v>
      </c>
      <c r="R104" s="121">
        <f t="shared" ref="R104:R106" si="31">IFERROR(Q104/($D$19/$D$15),"")</f>
        <v>0</v>
      </c>
      <c r="S104" s="213"/>
    </row>
    <row r="105" spans="1:19" s="134" customFormat="1" x14ac:dyDescent="0.2">
      <c r="A105" s="380" t="s">
        <v>378</v>
      </c>
      <c r="B105" s="336" t="s">
        <v>172</v>
      </c>
      <c r="C105" s="102" t="s">
        <v>379</v>
      </c>
      <c r="D105" s="96"/>
      <c r="E105" s="96"/>
      <c r="F105" s="96"/>
      <c r="G105" s="96"/>
      <c r="H105" s="96"/>
      <c r="I105" s="96"/>
      <c r="J105" s="96"/>
      <c r="K105" s="96"/>
      <c r="L105" s="96"/>
      <c r="M105" s="96"/>
      <c r="N105" s="96"/>
      <c r="O105" s="96"/>
      <c r="P105" s="120">
        <f>SUM(D105:O105)</f>
        <v>0</v>
      </c>
      <c r="Q105" s="120">
        <f t="shared" si="30"/>
        <v>0</v>
      </c>
      <c r="R105" s="121">
        <f t="shared" si="31"/>
        <v>0</v>
      </c>
      <c r="S105" s="213"/>
    </row>
    <row r="106" spans="1:19" s="135" customFormat="1" x14ac:dyDescent="0.2">
      <c r="A106" s="380" t="s">
        <v>380</v>
      </c>
      <c r="B106" s="336" t="s">
        <v>172</v>
      </c>
      <c r="C106" s="103" t="s">
        <v>381</v>
      </c>
      <c r="D106" s="100">
        <f>SUM(D104:D105)</f>
        <v>0</v>
      </c>
      <c r="E106" s="100">
        <f t="shared" ref="E106:O106" si="32">SUM(E104:E105)</f>
        <v>0</v>
      </c>
      <c r="F106" s="100">
        <f t="shared" si="32"/>
        <v>0</v>
      </c>
      <c r="G106" s="100">
        <f t="shared" si="32"/>
        <v>0</v>
      </c>
      <c r="H106" s="100">
        <f t="shared" si="32"/>
        <v>0</v>
      </c>
      <c r="I106" s="100">
        <f t="shared" si="32"/>
        <v>0</v>
      </c>
      <c r="J106" s="100">
        <f t="shared" si="32"/>
        <v>0</v>
      </c>
      <c r="K106" s="100">
        <f t="shared" si="32"/>
        <v>0</v>
      </c>
      <c r="L106" s="100">
        <f t="shared" si="32"/>
        <v>0</v>
      </c>
      <c r="M106" s="100">
        <f t="shared" si="32"/>
        <v>0</v>
      </c>
      <c r="N106" s="100">
        <f t="shared" si="32"/>
        <v>0</v>
      </c>
      <c r="O106" s="100">
        <f t="shared" si="32"/>
        <v>0</v>
      </c>
      <c r="P106" s="122">
        <f>P104+P105</f>
        <v>0</v>
      </c>
      <c r="Q106" s="122">
        <f>Q104+Q105</f>
        <v>0</v>
      </c>
      <c r="R106" s="123">
        <f t="shared" si="31"/>
        <v>0</v>
      </c>
      <c r="S106" s="214"/>
    </row>
    <row r="107" spans="1:19" s="133" customFormat="1" x14ac:dyDescent="0.2">
      <c r="A107" s="383" t="s">
        <v>167</v>
      </c>
      <c r="B107" s="336" t="s">
        <v>172</v>
      </c>
      <c r="C107" s="110"/>
      <c r="D107" s="148"/>
      <c r="E107" s="148"/>
      <c r="F107" s="148"/>
      <c r="G107" s="148"/>
      <c r="H107" s="148"/>
      <c r="I107" s="148"/>
      <c r="J107" s="148"/>
      <c r="K107" s="148"/>
      <c r="L107" s="148"/>
      <c r="M107" s="148"/>
      <c r="N107" s="148"/>
      <c r="O107" s="148"/>
      <c r="P107" s="112"/>
      <c r="Q107" s="112"/>
      <c r="R107" s="112"/>
      <c r="S107" s="65"/>
    </row>
    <row r="108" spans="1:19" s="134" customFormat="1" ht="26.25" customHeight="1" x14ac:dyDescent="0.2">
      <c r="A108" s="380" t="s">
        <v>382</v>
      </c>
      <c r="B108" s="336" t="s">
        <v>183</v>
      </c>
      <c r="C108" s="72" t="s">
        <v>383</v>
      </c>
      <c r="D108" s="218" t="s">
        <v>384</v>
      </c>
      <c r="E108" s="218"/>
      <c r="F108" s="218"/>
      <c r="G108" s="218"/>
      <c r="H108" s="218"/>
      <c r="I108" s="218"/>
      <c r="J108" s="218"/>
      <c r="K108" s="218"/>
      <c r="L108" s="218"/>
      <c r="M108" s="218"/>
      <c r="N108" s="218"/>
      <c r="O108" s="218"/>
      <c r="P108" s="218"/>
      <c r="Q108" s="218"/>
      <c r="R108" s="218"/>
      <c r="S108" s="212" t="s">
        <v>385</v>
      </c>
    </row>
    <row r="109" spans="1:19" s="134" customFormat="1" ht="12.75" customHeight="1" x14ac:dyDescent="0.2">
      <c r="A109" s="380" t="s">
        <v>386</v>
      </c>
      <c r="B109" s="336" t="s">
        <v>183</v>
      </c>
      <c r="C109" s="102" t="s">
        <v>238</v>
      </c>
      <c r="D109" s="94" t="s">
        <v>239</v>
      </c>
      <c r="E109" s="94" t="s">
        <v>239</v>
      </c>
      <c r="F109" s="94" t="s">
        <v>239</v>
      </c>
      <c r="G109" s="94" t="s">
        <v>239</v>
      </c>
      <c r="H109" s="94" t="s">
        <v>239</v>
      </c>
      <c r="I109" s="94" t="s">
        <v>257</v>
      </c>
      <c r="J109" s="94"/>
      <c r="K109" s="94"/>
      <c r="L109" s="94"/>
      <c r="M109" s="94"/>
      <c r="N109" s="94"/>
      <c r="O109" s="94"/>
      <c r="P109" s="166"/>
      <c r="Q109" s="166"/>
      <c r="R109" s="166"/>
      <c r="S109" s="213"/>
    </row>
    <row r="110" spans="1:19" s="134" customFormat="1" x14ac:dyDescent="0.2">
      <c r="A110" s="380" t="s">
        <v>387</v>
      </c>
      <c r="B110" s="336" t="s">
        <v>183</v>
      </c>
      <c r="C110" s="102" t="s">
        <v>388</v>
      </c>
      <c r="D110" s="96"/>
      <c r="E110" s="96"/>
      <c r="F110" s="96"/>
      <c r="G110" s="96"/>
      <c r="H110" s="96"/>
      <c r="I110" s="96"/>
      <c r="J110" s="96"/>
      <c r="K110" s="96"/>
      <c r="L110" s="96"/>
      <c r="M110" s="96"/>
      <c r="N110" s="96"/>
      <c r="O110" s="96"/>
      <c r="P110" s="120">
        <f>SUM(D110:O110)</f>
        <v>0</v>
      </c>
      <c r="Q110" s="120">
        <f t="shared" ref="Q110:Q111" si="33">IFERROR(P110/$D$15,"0")</f>
        <v>0</v>
      </c>
      <c r="R110" s="124">
        <f t="shared" ref="R110:R112" si="34">IFERROR(Q110/($D$19/$D$15),"")</f>
        <v>0</v>
      </c>
      <c r="S110" s="213"/>
    </row>
    <row r="111" spans="1:19" s="134" customFormat="1" x14ac:dyDescent="0.2">
      <c r="A111" s="380" t="s">
        <v>389</v>
      </c>
      <c r="B111" s="336" t="s">
        <v>183</v>
      </c>
      <c r="C111" s="102" t="s">
        <v>390</v>
      </c>
      <c r="D111" s="96"/>
      <c r="E111" s="96"/>
      <c r="F111" s="96"/>
      <c r="G111" s="96"/>
      <c r="H111" s="96"/>
      <c r="I111" s="96"/>
      <c r="J111" s="96"/>
      <c r="K111" s="96"/>
      <c r="L111" s="96"/>
      <c r="M111" s="96"/>
      <c r="N111" s="96"/>
      <c r="O111" s="96"/>
      <c r="P111" s="120">
        <f>SUM(D111:O111)</f>
        <v>0</v>
      </c>
      <c r="Q111" s="120">
        <f t="shared" si="33"/>
        <v>0</v>
      </c>
      <c r="R111" s="124">
        <f t="shared" si="34"/>
        <v>0</v>
      </c>
      <c r="S111" s="213"/>
    </row>
    <row r="112" spans="1:19" s="134" customFormat="1" x14ac:dyDescent="0.2">
      <c r="A112" s="380" t="s">
        <v>391</v>
      </c>
      <c r="B112" s="336" t="s">
        <v>183</v>
      </c>
      <c r="C112" s="102" t="s">
        <v>381</v>
      </c>
      <c r="D112" s="100">
        <f>SUM(D110:D111)</f>
        <v>0</v>
      </c>
      <c r="E112" s="100">
        <f t="shared" ref="E112:O112" si="35">SUM(E110:E111)</f>
        <v>0</v>
      </c>
      <c r="F112" s="100">
        <f t="shared" si="35"/>
        <v>0</v>
      </c>
      <c r="G112" s="100">
        <f t="shared" si="35"/>
        <v>0</v>
      </c>
      <c r="H112" s="100">
        <f t="shared" si="35"/>
        <v>0</v>
      </c>
      <c r="I112" s="100">
        <f t="shared" si="35"/>
        <v>0</v>
      </c>
      <c r="J112" s="100">
        <f t="shared" si="35"/>
        <v>0</v>
      </c>
      <c r="K112" s="100">
        <f t="shared" si="35"/>
        <v>0</v>
      </c>
      <c r="L112" s="100">
        <f t="shared" si="35"/>
        <v>0</v>
      </c>
      <c r="M112" s="100">
        <f t="shared" si="35"/>
        <v>0</v>
      </c>
      <c r="N112" s="100">
        <f t="shared" si="35"/>
        <v>0</v>
      </c>
      <c r="O112" s="100">
        <f t="shared" si="35"/>
        <v>0</v>
      </c>
      <c r="P112" s="122">
        <f>P110+P111</f>
        <v>0</v>
      </c>
      <c r="Q112" s="122">
        <f>Q110+Q111</f>
        <v>0</v>
      </c>
      <c r="R112" s="125">
        <f t="shared" si="34"/>
        <v>0</v>
      </c>
      <c r="S112" s="214"/>
    </row>
    <row r="113" spans="1:19" s="134" customFormat="1" x14ac:dyDescent="0.2">
      <c r="A113" s="380" t="s">
        <v>167</v>
      </c>
      <c r="B113" s="336" t="s">
        <v>183</v>
      </c>
      <c r="C113" s="167"/>
      <c r="D113" s="137"/>
      <c r="E113" s="137"/>
      <c r="F113" s="137"/>
      <c r="G113" s="137"/>
      <c r="H113" s="137"/>
      <c r="I113" s="137"/>
      <c r="J113" s="137"/>
      <c r="K113" s="137"/>
      <c r="L113" s="137"/>
      <c r="M113" s="137"/>
      <c r="N113" s="140"/>
      <c r="O113" s="140"/>
      <c r="P113" s="140"/>
      <c r="Q113" s="140"/>
      <c r="R113" s="140"/>
      <c r="S113" s="137"/>
    </row>
    <row r="114" spans="1:19" s="133" customFormat="1" ht="30" customHeight="1" x14ac:dyDescent="0.2">
      <c r="A114" s="380" t="s">
        <v>392</v>
      </c>
      <c r="B114" s="336" t="s">
        <v>172</v>
      </c>
      <c r="C114" s="72" t="s">
        <v>393</v>
      </c>
      <c r="D114" s="215" t="s">
        <v>394</v>
      </c>
      <c r="E114" s="216"/>
      <c r="F114" s="216"/>
      <c r="G114" s="216"/>
      <c r="H114" s="216"/>
      <c r="I114" s="216"/>
      <c r="J114" s="216"/>
      <c r="K114" s="216"/>
      <c r="L114" s="216"/>
      <c r="M114" s="216"/>
      <c r="N114" s="216"/>
      <c r="O114" s="216"/>
      <c r="P114" s="216"/>
      <c r="Q114" s="216"/>
      <c r="R114" s="217"/>
      <c r="S114" s="212" t="s">
        <v>395</v>
      </c>
    </row>
    <row r="115" spans="1:19" s="134" customFormat="1" ht="12.75" customHeight="1" x14ac:dyDescent="0.2">
      <c r="A115" s="380" t="s">
        <v>396</v>
      </c>
      <c r="B115" s="336" t="s">
        <v>172</v>
      </c>
      <c r="C115" s="102" t="s">
        <v>238</v>
      </c>
      <c r="D115" s="94" t="s">
        <v>239</v>
      </c>
      <c r="E115" s="94" t="s">
        <v>239</v>
      </c>
      <c r="F115" s="94" t="s">
        <v>239</v>
      </c>
      <c r="G115" s="94" t="s">
        <v>239</v>
      </c>
      <c r="H115" s="94" t="s">
        <v>239</v>
      </c>
      <c r="I115" s="94" t="s">
        <v>257</v>
      </c>
      <c r="J115" s="94"/>
      <c r="K115" s="94"/>
      <c r="L115" s="94"/>
      <c r="M115" s="94"/>
      <c r="N115" s="94"/>
      <c r="O115" s="94"/>
      <c r="P115" s="166"/>
      <c r="Q115" s="166"/>
      <c r="R115" s="166"/>
      <c r="S115" s="213"/>
    </row>
    <row r="116" spans="1:19" s="134" customFormat="1" x14ac:dyDescent="0.2">
      <c r="A116" s="380" t="s">
        <v>397</v>
      </c>
      <c r="B116" s="336" t="s">
        <v>172</v>
      </c>
      <c r="C116" s="102" t="s">
        <v>398</v>
      </c>
      <c r="D116" s="96"/>
      <c r="E116" s="96"/>
      <c r="F116" s="96"/>
      <c r="G116" s="96"/>
      <c r="H116" s="96"/>
      <c r="I116" s="96"/>
      <c r="J116" s="96"/>
      <c r="K116" s="96"/>
      <c r="L116" s="96"/>
      <c r="M116" s="96"/>
      <c r="N116" s="96"/>
      <c r="O116" s="96"/>
      <c r="P116" s="120">
        <f>SUM(D116:O116)</f>
        <v>0</v>
      </c>
      <c r="Q116" s="120">
        <f t="shared" ref="Q116:Q117" si="36">IFERROR(P116/$D$15,"0")</f>
        <v>0</v>
      </c>
      <c r="R116" s="121">
        <f t="shared" ref="R116:R118" si="37">IFERROR(Q116/($D$19/$D$15),"")</f>
        <v>0</v>
      </c>
      <c r="S116" s="213"/>
    </row>
    <row r="117" spans="1:19" s="134" customFormat="1" x14ac:dyDescent="0.2">
      <c r="A117" s="380" t="s">
        <v>399</v>
      </c>
      <c r="B117" s="336" t="s">
        <v>172</v>
      </c>
      <c r="C117" s="102" t="s">
        <v>400</v>
      </c>
      <c r="D117" s="96"/>
      <c r="E117" s="96"/>
      <c r="F117" s="96"/>
      <c r="G117" s="96"/>
      <c r="H117" s="96"/>
      <c r="I117" s="96"/>
      <c r="J117" s="96"/>
      <c r="K117" s="96"/>
      <c r="L117" s="96"/>
      <c r="M117" s="96"/>
      <c r="N117" s="96"/>
      <c r="O117" s="96"/>
      <c r="P117" s="120">
        <f>SUM(D117:O117)</f>
        <v>0</v>
      </c>
      <c r="Q117" s="120">
        <f t="shared" si="36"/>
        <v>0</v>
      </c>
      <c r="R117" s="121">
        <f t="shared" si="37"/>
        <v>0</v>
      </c>
      <c r="S117" s="213"/>
    </row>
    <row r="118" spans="1:19" s="135" customFormat="1" x14ac:dyDescent="0.2">
      <c r="A118" s="380" t="s">
        <v>401</v>
      </c>
      <c r="B118" s="336" t="s">
        <v>172</v>
      </c>
      <c r="C118" s="103" t="s">
        <v>402</v>
      </c>
      <c r="D118" s="100">
        <f>SUM(D116:D117)</f>
        <v>0</v>
      </c>
      <c r="E118" s="100">
        <f t="shared" ref="E118:O118" si="38">SUM(E116:E117)</f>
        <v>0</v>
      </c>
      <c r="F118" s="100">
        <f t="shared" si="38"/>
        <v>0</v>
      </c>
      <c r="G118" s="100">
        <f t="shared" si="38"/>
        <v>0</v>
      </c>
      <c r="H118" s="100">
        <f t="shared" si="38"/>
        <v>0</v>
      </c>
      <c r="I118" s="100">
        <f t="shared" si="38"/>
        <v>0</v>
      </c>
      <c r="J118" s="100">
        <f t="shared" si="38"/>
        <v>0</v>
      </c>
      <c r="K118" s="100">
        <f t="shared" si="38"/>
        <v>0</v>
      </c>
      <c r="L118" s="100">
        <f t="shared" si="38"/>
        <v>0</v>
      </c>
      <c r="M118" s="100">
        <f t="shared" si="38"/>
        <v>0</v>
      </c>
      <c r="N118" s="100">
        <f t="shared" si="38"/>
        <v>0</v>
      </c>
      <c r="O118" s="100">
        <f t="shared" si="38"/>
        <v>0</v>
      </c>
      <c r="P118" s="122">
        <f>P116+P117</f>
        <v>0</v>
      </c>
      <c r="Q118" s="122">
        <f>Q116+Q117</f>
        <v>0</v>
      </c>
      <c r="R118" s="123">
        <f t="shared" si="37"/>
        <v>0</v>
      </c>
      <c r="S118" s="214"/>
    </row>
    <row r="119" spans="1:19" s="134" customFormat="1" x14ac:dyDescent="0.2">
      <c r="A119" s="380" t="s">
        <v>167</v>
      </c>
      <c r="B119" s="336" t="s">
        <v>183</v>
      </c>
      <c r="C119" s="145"/>
      <c r="D119" s="168"/>
      <c r="E119" s="168"/>
      <c r="F119" s="168"/>
      <c r="G119" s="168"/>
      <c r="H119" s="168"/>
      <c r="I119" s="168"/>
      <c r="J119" s="168"/>
      <c r="K119" s="168"/>
      <c r="L119" s="168"/>
      <c r="M119" s="168"/>
      <c r="N119" s="168"/>
      <c r="O119" s="168"/>
      <c r="P119" s="169"/>
      <c r="Q119" s="169"/>
      <c r="R119" s="170"/>
      <c r="S119" s="162"/>
    </row>
    <row r="120" spans="1:19" s="133" customFormat="1" ht="27.75" customHeight="1" x14ac:dyDescent="0.2">
      <c r="A120" s="380" t="s">
        <v>403</v>
      </c>
      <c r="B120" s="336" t="s">
        <v>172</v>
      </c>
      <c r="C120" s="171" t="s">
        <v>404</v>
      </c>
      <c r="D120" s="127"/>
      <c r="E120" s="127"/>
      <c r="F120" s="127"/>
      <c r="G120" s="127"/>
      <c r="H120" s="127"/>
      <c r="I120" s="127"/>
      <c r="J120" s="127"/>
      <c r="K120" s="127"/>
      <c r="L120" s="127"/>
      <c r="M120" s="127"/>
      <c r="N120" s="142"/>
      <c r="O120" s="142"/>
      <c r="P120" s="142"/>
      <c r="Q120" s="142"/>
      <c r="R120" s="142"/>
      <c r="S120" s="127"/>
    </row>
    <row r="121" spans="1:19" s="133" customFormat="1" ht="25.5" x14ac:dyDescent="0.2">
      <c r="A121" s="380" t="s">
        <v>405</v>
      </c>
      <c r="B121" s="336" t="s">
        <v>172</v>
      </c>
      <c r="C121" s="126" t="s">
        <v>9</v>
      </c>
      <c r="D121" s="343">
        <f>D25</f>
        <v>44043</v>
      </c>
      <c r="E121" s="343">
        <f>E25</f>
        <v>44074</v>
      </c>
      <c r="F121" s="343">
        <f>F25</f>
        <v>44104</v>
      </c>
      <c r="G121" s="343">
        <f>G25</f>
        <v>44135</v>
      </c>
      <c r="H121" s="343">
        <f>H25</f>
        <v>44165</v>
      </c>
      <c r="I121" s="343">
        <f>I25</f>
        <v>44196</v>
      </c>
      <c r="J121" s="343">
        <f>J25</f>
        <v>44227</v>
      </c>
      <c r="K121" s="343">
        <f>K25</f>
        <v>44255</v>
      </c>
      <c r="L121" s="343">
        <f>L25</f>
        <v>44286</v>
      </c>
      <c r="M121" s="343">
        <f>M25</f>
        <v>44316</v>
      </c>
      <c r="N121" s="343">
        <f>N25</f>
        <v>44347</v>
      </c>
      <c r="O121" s="343">
        <f>O25</f>
        <v>44377</v>
      </c>
      <c r="P121" s="345" t="s">
        <v>406</v>
      </c>
      <c r="Q121" s="345" t="s">
        <v>407</v>
      </c>
      <c r="R121" s="345" t="s">
        <v>408</v>
      </c>
      <c r="S121" s="127"/>
    </row>
    <row r="122" spans="1:19" s="133" customFormat="1" ht="15.75" customHeight="1" x14ac:dyDescent="0.2">
      <c r="A122" s="380" t="s">
        <v>409</v>
      </c>
      <c r="B122" s="336" t="s">
        <v>172</v>
      </c>
      <c r="C122" s="102" t="s">
        <v>410</v>
      </c>
      <c r="D122" s="128">
        <f>D32</f>
        <v>35000</v>
      </c>
      <c r="E122" s="128">
        <f>E32</f>
        <v>35000</v>
      </c>
      <c r="F122" s="128">
        <f>F32</f>
        <v>35000</v>
      </c>
      <c r="G122" s="128">
        <f>G32</f>
        <v>35000</v>
      </c>
      <c r="H122" s="128">
        <f>H32</f>
        <v>35000</v>
      </c>
      <c r="I122" s="128">
        <f>I32</f>
        <v>35000</v>
      </c>
      <c r="J122" s="128">
        <f>J32</f>
        <v>0</v>
      </c>
      <c r="K122" s="128">
        <f>K32</f>
        <v>0</v>
      </c>
      <c r="L122" s="128">
        <f>L32</f>
        <v>0</v>
      </c>
      <c r="M122" s="128">
        <f>M32</f>
        <v>0</v>
      </c>
      <c r="N122" s="128">
        <f>N32</f>
        <v>0</v>
      </c>
      <c r="O122" s="128">
        <f>O32</f>
        <v>0</v>
      </c>
      <c r="P122" s="128">
        <f t="shared" ref="P122:Q136" si="39">SUM(D122:O122)</f>
        <v>210000</v>
      </c>
      <c r="Q122" s="128">
        <f t="shared" si="39"/>
        <v>385000</v>
      </c>
      <c r="R122" s="105">
        <f>R32</f>
        <v>4.1999999999999997E-3</v>
      </c>
      <c r="S122" s="127"/>
    </row>
    <row r="123" spans="1:19" s="133" customFormat="1" x14ac:dyDescent="0.2">
      <c r="A123" s="380" t="s">
        <v>411</v>
      </c>
      <c r="B123" s="336" t="s">
        <v>172</v>
      </c>
      <c r="C123" s="102" t="s">
        <v>412</v>
      </c>
      <c r="D123" s="128">
        <f>D36</f>
        <v>0</v>
      </c>
      <c r="E123" s="128">
        <f>E36</f>
        <v>0</v>
      </c>
      <c r="F123" s="128">
        <f>F36</f>
        <v>0</v>
      </c>
      <c r="G123" s="128">
        <f>G36</f>
        <v>0</v>
      </c>
      <c r="H123" s="128">
        <f>H36</f>
        <v>0</v>
      </c>
      <c r="I123" s="128">
        <f>I36</f>
        <v>0</v>
      </c>
      <c r="J123" s="128">
        <f>J36</f>
        <v>0</v>
      </c>
      <c r="K123" s="128">
        <f>K36</f>
        <v>0</v>
      </c>
      <c r="L123" s="128">
        <f>L36</f>
        <v>0</v>
      </c>
      <c r="M123" s="128">
        <f>M36</f>
        <v>0</v>
      </c>
      <c r="N123" s="128">
        <f>N36</f>
        <v>0</v>
      </c>
      <c r="O123" s="128">
        <f>O36</f>
        <v>0</v>
      </c>
      <c r="P123" s="128">
        <f t="shared" si="39"/>
        <v>0</v>
      </c>
      <c r="Q123" s="128">
        <f t="shared" si="39"/>
        <v>0</v>
      </c>
      <c r="R123" s="105">
        <f>R49</f>
        <v>0</v>
      </c>
      <c r="S123" s="127"/>
    </row>
    <row r="124" spans="1:19" s="133" customFormat="1" x14ac:dyDescent="0.2">
      <c r="A124" s="380" t="s">
        <v>413</v>
      </c>
      <c r="B124" s="336" t="s">
        <v>172</v>
      </c>
      <c r="C124" s="102" t="s">
        <v>414</v>
      </c>
      <c r="D124" s="128">
        <f>D45</f>
        <v>0</v>
      </c>
      <c r="E124" s="128">
        <f>E45</f>
        <v>-10000</v>
      </c>
      <c r="F124" s="128">
        <f>F45</f>
        <v>15000</v>
      </c>
      <c r="G124" s="128">
        <f>G45</f>
        <v>20000</v>
      </c>
      <c r="H124" s="128">
        <f>H45</f>
        <v>25000</v>
      </c>
      <c r="I124" s="128">
        <f>I45</f>
        <v>-10000</v>
      </c>
      <c r="J124" s="128">
        <f>J45</f>
        <v>0</v>
      </c>
      <c r="K124" s="128">
        <f>K45</f>
        <v>0</v>
      </c>
      <c r="L124" s="128">
        <f>L45</f>
        <v>0</v>
      </c>
      <c r="M124" s="128">
        <f>M45</f>
        <v>0</v>
      </c>
      <c r="N124" s="128">
        <f>N45</f>
        <v>0</v>
      </c>
      <c r="O124" s="128">
        <f>O45</f>
        <v>0</v>
      </c>
      <c r="P124" s="128">
        <f t="shared" si="39"/>
        <v>40000</v>
      </c>
      <c r="Q124" s="128">
        <f t="shared" si="39"/>
        <v>80000</v>
      </c>
      <c r="R124" s="105">
        <f>R45</f>
        <v>7.9999999999999993E-4</v>
      </c>
      <c r="S124" s="127"/>
    </row>
    <row r="125" spans="1:19" s="133" customFormat="1" x14ac:dyDescent="0.2">
      <c r="A125" s="380" t="s">
        <v>415</v>
      </c>
      <c r="B125" s="336" t="s">
        <v>172</v>
      </c>
      <c r="C125" s="102" t="s">
        <v>416</v>
      </c>
      <c r="D125" s="128">
        <f>D49</f>
        <v>0</v>
      </c>
      <c r="E125" s="128">
        <f>E49</f>
        <v>0</v>
      </c>
      <c r="F125" s="128">
        <f>F49</f>
        <v>0</v>
      </c>
      <c r="G125" s="128">
        <f>G49</f>
        <v>0</v>
      </c>
      <c r="H125" s="128">
        <f>H49</f>
        <v>0</v>
      </c>
      <c r="I125" s="128">
        <f>I49</f>
        <v>0</v>
      </c>
      <c r="J125" s="128">
        <f>J49</f>
        <v>0</v>
      </c>
      <c r="K125" s="128">
        <f>K49</f>
        <v>0</v>
      </c>
      <c r="L125" s="128">
        <f>L49</f>
        <v>0</v>
      </c>
      <c r="M125" s="128">
        <f>M49</f>
        <v>0</v>
      </c>
      <c r="N125" s="128">
        <f>N49</f>
        <v>0</v>
      </c>
      <c r="O125" s="128">
        <f>O49</f>
        <v>0</v>
      </c>
      <c r="P125" s="128">
        <f t="shared" si="39"/>
        <v>0</v>
      </c>
      <c r="Q125" s="128">
        <f t="shared" si="39"/>
        <v>0</v>
      </c>
      <c r="R125" s="105">
        <f>R49</f>
        <v>0</v>
      </c>
      <c r="S125" s="127"/>
    </row>
    <row r="126" spans="1:19" s="133" customFormat="1" x14ac:dyDescent="0.2">
      <c r="A126" s="380" t="s">
        <v>417</v>
      </c>
      <c r="B126" s="336" t="s">
        <v>172</v>
      </c>
      <c r="C126" s="102" t="s">
        <v>34</v>
      </c>
      <c r="D126" s="128">
        <f>D55</f>
        <v>0</v>
      </c>
      <c r="E126" s="128">
        <f>E55</f>
        <v>0</v>
      </c>
      <c r="F126" s="128">
        <f>F55</f>
        <v>0</v>
      </c>
      <c r="G126" s="128">
        <f>G55</f>
        <v>0</v>
      </c>
      <c r="H126" s="128">
        <f>H55</f>
        <v>0</v>
      </c>
      <c r="I126" s="128">
        <f>I55</f>
        <v>0</v>
      </c>
      <c r="J126" s="128">
        <f>J55</f>
        <v>0</v>
      </c>
      <c r="K126" s="128">
        <f>K55</f>
        <v>0</v>
      </c>
      <c r="L126" s="128">
        <f>L55</f>
        <v>0</v>
      </c>
      <c r="M126" s="128">
        <f>M55</f>
        <v>0</v>
      </c>
      <c r="N126" s="128">
        <f>N55</f>
        <v>0</v>
      </c>
      <c r="O126" s="128">
        <f>O55</f>
        <v>0</v>
      </c>
      <c r="P126" s="128">
        <f t="shared" si="39"/>
        <v>0</v>
      </c>
      <c r="Q126" s="128">
        <f t="shared" si="39"/>
        <v>0</v>
      </c>
      <c r="R126" s="105">
        <f>R55</f>
        <v>0</v>
      </c>
      <c r="S126" s="127"/>
    </row>
    <row r="127" spans="1:19" s="133" customFormat="1" x14ac:dyDescent="0.2">
      <c r="A127" s="380" t="s">
        <v>418</v>
      </c>
      <c r="B127" s="336" t="s">
        <v>172</v>
      </c>
      <c r="C127" s="102" t="s">
        <v>419</v>
      </c>
      <c r="D127" s="128">
        <f>D61</f>
        <v>0</v>
      </c>
      <c r="E127" s="128">
        <f t="shared" ref="E127:O127" si="40">E61</f>
        <v>0</v>
      </c>
      <c r="F127" s="128">
        <f t="shared" si="40"/>
        <v>0</v>
      </c>
      <c r="G127" s="128">
        <f t="shared" si="40"/>
        <v>0</v>
      </c>
      <c r="H127" s="128">
        <f t="shared" si="40"/>
        <v>0</v>
      </c>
      <c r="I127" s="128">
        <f t="shared" si="40"/>
        <v>0</v>
      </c>
      <c r="J127" s="128">
        <f t="shared" si="40"/>
        <v>0</v>
      </c>
      <c r="K127" s="128">
        <f t="shared" si="40"/>
        <v>0</v>
      </c>
      <c r="L127" s="128">
        <f t="shared" si="40"/>
        <v>0</v>
      </c>
      <c r="M127" s="128">
        <f t="shared" si="40"/>
        <v>0</v>
      </c>
      <c r="N127" s="128">
        <f t="shared" si="40"/>
        <v>0</v>
      </c>
      <c r="O127" s="128">
        <f t="shared" si="40"/>
        <v>0</v>
      </c>
      <c r="P127" s="128">
        <f t="shared" si="39"/>
        <v>0</v>
      </c>
      <c r="Q127" s="128">
        <f t="shared" si="39"/>
        <v>0</v>
      </c>
      <c r="R127" s="105">
        <f>R61</f>
        <v>0</v>
      </c>
      <c r="S127" s="127"/>
    </row>
    <row r="128" spans="1:19" s="133" customFormat="1" x14ac:dyDescent="0.2">
      <c r="A128" s="380" t="s">
        <v>420</v>
      </c>
      <c r="B128" s="336" t="s">
        <v>172</v>
      </c>
      <c r="C128" s="102" t="s">
        <v>421</v>
      </c>
      <c r="D128" s="128">
        <f>D68</f>
        <v>1700</v>
      </c>
      <c r="E128" s="128">
        <f t="shared" ref="E128:O128" si="41">E68</f>
        <v>1700</v>
      </c>
      <c r="F128" s="128">
        <f t="shared" si="41"/>
        <v>1700</v>
      </c>
      <c r="G128" s="128">
        <f t="shared" si="41"/>
        <v>1700</v>
      </c>
      <c r="H128" s="128">
        <f t="shared" si="41"/>
        <v>1700</v>
      </c>
      <c r="I128" s="128">
        <f t="shared" si="41"/>
        <v>1000</v>
      </c>
      <c r="J128" s="128">
        <f t="shared" si="41"/>
        <v>0</v>
      </c>
      <c r="K128" s="128">
        <f t="shared" si="41"/>
        <v>0</v>
      </c>
      <c r="L128" s="128">
        <f t="shared" si="41"/>
        <v>0</v>
      </c>
      <c r="M128" s="128">
        <f t="shared" si="41"/>
        <v>0</v>
      </c>
      <c r="N128" s="128">
        <f t="shared" si="41"/>
        <v>0</v>
      </c>
      <c r="O128" s="128">
        <f t="shared" si="41"/>
        <v>0</v>
      </c>
      <c r="P128" s="128">
        <f t="shared" si="39"/>
        <v>9500</v>
      </c>
      <c r="Q128" s="128">
        <f t="shared" si="39"/>
        <v>17300</v>
      </c>
      <c r="R128" s="105">
        <f>R68</f>
        <v>1.8999999999999998E-4</v>
      </c>
      <c r="S128" s="127"/>
    </row>
    <row r="129" spans="1:19" s="133" customFormat="1" x14ac:dyDescent="0.2">
      <c r="A129" s="380" t="s">
        <v>422</v>
      </c>
      <c r="B129" s="336" t="s">
        <v>172</v>
      </c>
      <c r="C129" s="102" t="s">
        <v>423</v>
      </c>
      <c r="D129" s="128">
        <f>D76</f>
        <v>42000</v>
      </c>
      <c r="E129" s="128">
        <f t="shared" ref="E129:O129" si="42">E76</f>
        <v>3000</v>
      </c>
      <c r="F129" s="128">
        <f t="shared" si="42"/>
        <v>5000</v>
      </c>
      <c r="G129" s="128">
        <f t="shared" si="42"/>
        <v>4000</v>
      </c>
      <c r="H129" s="128">
        <f t="shared" si="42"/>
        <v>1000</v>
      </c>
      <c r="I129" s="128">
        <f t="shared" si="42"/>
        <v>2000</v>
      </c>
      <c r="J129" s="128">
        <f t="shared" si="42"/>
        <v>0</v>
      </c>
      <c r="K129" s="128">
        <f t="shared" si="42"/>
        <v>0</v>
      </c>
      <c r="L129" s="128">
        <f t="shared" si="42"/>
        <v>0</v>
      </c>
      <c r="M129" s="128">
        <f t="shared" si="42"/>
        <v>0</v>
      </c>
      <c r="N129" s="128">
        <f t="shared" si="42"/>
        <v>0</v>
      </c>
      <c r="O129" s="128">
        <f t="shared" si="42"/>
        <v>0</v>
      </c>
      <c r="P129" s="128">
        <f t="shared" si="39"/>
        <v>57000</v>
      </c>
      <c r="Q129" s="128">
        <f t="shared" si="39"/>
        <v>72000</v>
      </c>
      <c r="R129" s="105">
        <f>R76</f>
        <v>1.14E-3</v>
      </c>
      <c r="S129" s="127"/>
    </row>
    <row r="130" spans="1:19" s="133" customFormat="1" x14ac:dyDescent="0.2">
      <c r="A130" s="380" t="s">
        <v>424</v>
      </c>
      <c r="B130" s="336" t="s">
        <v>172</v>
      </c>
      <c r="C130" s="102" t="s">
        <v>425</v>
      </c>
      <c r="D130" s="128">
        <f>D82</f>
        <v>0</v>
      </c>
      <c r="E130" s="128">
        <f t="shared" ref="E130:O130" si="43">E82</f>
        <v>0</v>
      </c>
      <c r="F130" s="128">
        <f t="shared" si="43"/>
        <v>0</v>
      </c>
      <c r="G130" s="128">
        <f t="shared" si="43"/>
        <v>0</v>
      </c>
      <c r="H130" s="128">
        <f t="shared" si="43"/>
        <v>0</v>
      </c>
      <c r="I130" s="128">
        <f t="shared" si="43"/>
        <v>0</v>
      </c>
      <c r="J130" s="128">
        <f t="shared" si="43"/>
        <v>0</v>
      </c>
      <c r="K130" s="128">
        <f t="shared" si="43"/>
        <v>0</v>
      </c>
      <c r="L130" s="128">
        <f t="shared" si="43"/>
        <v>0</v>
      </c>
      <c r="M130" s="128">
        <f t="shared" si="43"/>
        <v>0</v>
      </c>
      <c r="N130" s="128">
        <f t="shared" si="43"/>
        <v>0</v>
      </c>
      <c r="O130" s="128">
        <f t="shared" si="43"/>
        <v>0</v>
      </c>
      <c r="P130" s="128">
        <f t="shared" si="39"/>
        <v>0</v>
      </c>
      <c r="Q130" s="128">
        <f t="shared" si="39"/>
        <v>0</v>
      </c>
      <c r="R130" s="105">
        <f>R82</f>
        <v>0</v>
      </c>
      <c r="S130" s="127"/>
    </row>
    <row r="131" spans="1:19" s="133" customFormat="1" x14ac:dyDescent="0.2">
      <c r="A131" s="380" t="s">
        <v>426</v>
      </c>
      <c r="B131" s="336" t="s">
        <v>172</v>
      </c>
      <c r="C131" s="102" t="s">
        <v>73</v>
      </c>
      <c r="D131" s="128">
        <f>D90</f>
        <v>0</v>
      </c>
      <c r="E131" s="128">
        <f t="shared" ref="E131:O131" si="44">E90</f>
        <v>0</v>
      </c>
      <c r="F131" s="128">
        <f t="shared" si="44"/>
        <v>0</v>
      </c>
      <c r="G131" s="128">
        <f t="shared" si="44"/>
        <v>0</v>
      </c>
      <c r="H131" s="128">
        <f t="shared" si="44"/>
        <v>0</v>
      </c>
      <c r="I131" s="128">
        <f t="shared" si="44"/>
        <v>0</v>
      </c>
      <c r="J131" s="128">
        <f t="shared" si="44"/>
        <v>0</v>
      </c>
      <c r="K131" s="128">
        <f t="shared" si="44"/>
        <v>0</v>
      </c>
      <c r="L131" s="128">
        <f t="shared" si="44"/>
        <v>0</v>
      </c>
      <c r="M131" s="128">
        <f t="shared" si="44"/>
        <v>0</v>
      </c>
      <c r="N131" s="128">
        <f t="shared" si="44"/>
        <v>0</v>
      </c>
      <c r="O131" s="128">
        <f t="shared" si="44"/>
        <v>0</v>
      </c>
      <c r="P131" s="128">
        <f t="shared" si="39"/>
        <v>0</v>
      </c>
      <c r="Q131" s="128">
        <f t="shared" si="39"/>
        <v>0</v>
      </c>
      <c r="R131" s="105">
        <f>R90</f>
        <v>0</v>
      </c>
      <c r="S131" s="127"/>
    </row>
    <row r="132" spans="1:19" s="133" customFormat="1" x14ac:dyDescent="0.2">
      <c r="A132" s="380" t="s">
        <v>427</v>
      </c>
      <c r="B132" s="336" t="s">
        <v>172</v>
      </c>
      <c r="C132" s="102" t="s">
        <v>80</v>
      </c>
      <c r="D132" s="128">
        <f>D100</f>
        <v>0</v>
      </c>
      <c r="E132" s="128">
        <f t="shared" ref="E132:O132" si="45">E100</f>
        <v>0</v>
      </c>
      <c r="F132" s="128">
        <f t="shared" si="45"/>
        <v>0</v>
      </c>
      <c r="G132" s="128">
        <f t="shared" si="45"/>
        <v>0</v>
      </c>
      <c r="H132" s="128">
        <f t="shared" si="45"/>
        <v>0</v>
      </c>
      <c r="I132" s="128">
        <f t="shared" si="45"/>
        <v>0</v>
      </c>
      <c r="J132" s="128">
        <f t="shared" si="45"/>
        <v>0</v>
      </c>
      <c r="K132" s="128">
        <f t="shared" si="45"/>
        <v>0</v>
      </c>
      <c r="L132" s="128">
        <f t="shared" si="45"/>
        <v>0</v>
      </c>
      <c r="M132" s="128">
        <f t="shared" si="45"/>
        <v>0</v>
      </c>
      <c r="N132" s="128">
        <f t="shared" si="45"/>
        <v>0</v>
      </c>
      <c r="O132" s="128">
        <f t="shared" si="45"/>
        <v>0</v>
      </c>
      <c r="P132" s="128">
        <f t="shared" si="39"/>
        <v>0</v>
      </c>
      <c r="Q132" s="128">
        <f t="shared" si="39"/>
        <v>0</v>
      </c>
      <c r="R132" s="105">
        <f>R100</f>
        <v>0</v>
      </c>
      <c r="S132" s="127"/>
    </row>
    <row r="133" spans="1:19" s="133" customFormat="1" x14ac:dyDescent="0.2">
      <c r="A133" s="380" t="s">
        <v>428</v>
      </c>
      <c r="B133" s="336" t="s">
        <v>172</v>
      </c>
      <c r="C133" s="102" t="s">
        <v>429</v>
      </c>
      <c r="D133" s="128">
        <f>D106</f>
        <v>0</v>
      </c>
      <c r="E133" s="128">
        <f t="shared" ref="E133:O133" si="46">E106</f>
        <v>0</v>
      </c>
      <c r="F133" s="128">
        <f t="shared" si="46"/>
        <v>0</v>
      </c>
      <c r="G133" s="128">
        <f t="shared" si="46"/>
        <v>0</v>
      </c>
      <c r="H133" s="128">
        <f t="shared" si="46"/>
        <v>0</v>
      </c>
      <c r="I133" s="128">
        <f t="shared" si="46"/>
        <v>0</v>
      </c>
      <c r="J133" s="128">
        <f t="shared" si="46"/>
        <v>0</v>
      </c>
      <c r="K133" s="128">
        <f t="shared" si="46"/>
        <v>0</v>
      </c>
      <c r="L133" s="128">
        <f t="shared" si="46"/>
        <v>0</v>
      </c>
      <c r="M133" s="128">
        <f t="shared" si="46"/>
        <v>0</v>
      </c>
      <c r="N133" s="128">
        <f t="shared" si="46"/>
        <v>0</v>
      </c>
      <c r="O133" s="128">
        <f t="shared" si="46"/>
        <v>0</v>
      </c>
      <c r="P133" s="128">
        <f t="shared" si="39"/>
        <v>0</v>
      </c>
      <c r="Q133" s="128">
        <f t="shared" si="39"/>
        <v>0</v>
      </c>
      <c r="R133" s="105">
        <f>R106</f>
        <v>0</v>
      </c>
      <c r="S133" s="127"/>
    </row>
    <row r="134" spans="1:19" s="133" customFormat="1" x14ac:dyDescent="0.2">
      <c r="A134" s="380" t="s">
        <v>430</v>
      </c>
      <c r="B134" s="336" t="s">
        <v>172</v>
      </c>
      <c r="C134" s="102" t="s">
        <v>88</v>
      </c>
      <c r="D134" s="128">
        <f>D112</f>
        <v>0</v>
      </c>
      <c r="E134" s="128">
        <f t="shared" ref="E134:O134" si="47">E112</f>
        <v>0</v>
      </c>
      <c r="F134" s="128">
        <f t="shared" si="47"/>
        <v>0</v>
      </c>
      <c r="G134" s="128">
        <f t="shared" si="47"/>
        <v>0</v>
      </c>
      <c r="H134" s="128">
        <f t="shared" si="47"/>
        <v>0</v>
      </c>
      <c r="I134" s="128">
        <f t="shared" si="47"/>
        <v>0</v>
      </c>
      <c r="J134" s="128">
        <f t="shared" si="47"/>
        <v>0</v>
      </c>
      <c r="K134" s="128">
        <f t="shared" si="47"/>
        <v>0</v>
      </c>
      <c r="L134" s="128">
        <f t="shared" si="47"/>
        <v>0</v>
      </c>
      <c r="M134" s="128">
        <f t="shared" si="47"/>
        <v>0</v>
      </c>
      <c r="N134" s="128">
        <f t="shared" si="47"/>
        <v>0</v>
      </c>
      <c r="O134" s="128">
        <f t="shared" si="47"/>
        <v>0</v>
      </c>
      <c r="P134" s="128">
        <f t="shared" si="39"/>
        <v>0</v>
      </c>
      <c r="Q134" s="128">
        <f t="shared" si="39"/>
        <v>0</v>
      </c>
      <c r="R134" s="105">
        <f>R112</f>
        <v>0</v>
      </c>
      <c r="S134" s="127"/>
    </row>
    <row r="135" spans="1:19" s="133" customFormat="1" x14ac:dyDescent="0.2">
      <c r="A135" s="380" t="s">
        <v>431</v>
      </c>
      <c r="B135" s="336" t="s">
        <v>172</v>
      </c>
      <c r="C135" s="102" t="s">
        <v>432</v>
      </c>
      <c r="D135" s="128">
        <f>D118</f>
        <v>0</v>
      </c>
      <c r="E135" s="128">
        <f t="shared" ref="E135:O135" si="48">E118</f>
        <v>0</v>
      </c>
      <c r="F135" s="128">
        <f t="shared" si="48"/>
        <v>0</v>
      </c>
      <c r="G135" s="128">
        <f t="shared" si="48"/>
        <v>0</v>
      </c>
      <c r="H135" s="128">
        <f t="shared" si="48"/>
        <v>0</v>
      </c>
      <c r="I135" s="128">
        <f t="shared" si="48"/>
        <v>0</v>
      </c>
      <c r="J135" s="128">
        <f t="shared" si="48"/>
        <v>0</v>
      </c>
      <c r="K135" s="128">
        <f t="shared" si="48"/>
        <v>0</v>
      </c>
      <c r="L135" s="128">
        <f t="shared" si="48"/>
        <v>0</v>
      </c>
      <c r="M135" s="128">
        <f t="shared" si="48"/>
        <v>0</v>
      </c>
      <c r="N135" s="128">
        <f t="shared" si="48"/>
        <v>0</v>
      </c>
      <c r="O135" s="128">
        <f t="shared" si="48"/>
        <v>0</v>
      </c>
      <c r="P135" s="128">
        <f t="shared" si="39"/>
        <v>0</v>
      </c>
      <c r="Q135" s="128">
        <f t="shared" si="39"/>
        <v>0</v>
      </c>
      <c r="R135" s="105">
        <f>R118</f>
        <v>0</v>
      </c>
      <c r="S135" s="127"/>
    </row>
    <row r="136" spans="1:19" s="133" customFormat="1" x14ac:dyDescent="0.2">
      <c r="A136" s="383" t="s">
        <v>433</v>
      </c>
      <c r="B136" s="336" t="s">
        <v>172</v>
      </c>
      <c r="C136" s="103" t="s">
        <v>434</v>
      </c>
      <c r="D136" s="129">
        <f>SUM(D122:D135)</f>
        <v>78700</v>
      </c>
      <c r="E136" s="129">
        <f t="shared" ref="E136:O136" si="49">SUM(E122:E135)</f>
        <v>29700</v>
      </c>
      <c r="F136" s="129">
        <f t="shared" si="49"/>
        <v>56700</v>
      </c>
      <c r="G136" s="129">
        <f t="shared" si="49"/>
        <v>60700</v>
      </c>
      <c r="H136" s="129">
        <f t="shared" si="49"/>
        <v>62700</v>
      </c>
      <c r="I136" s="129">
        <f t="shared" si="49"/>
        <v>28000</v>
      </c>
      <c r="J136" s="129">
        <f t="shared" si="49"/>
        <v>0</v>
      </c>
      <c r="K136" s="129">
        <f t="shared" si="49"/>
        <v>0</v>
      </c>
      <c r="L136" s="129">
        <f t="shared" si="49"/>
        <v>0</v>
      </c>
      <c r="M136" s="129">
        <f t="shared" si="49"/>
        <v>0</v>
      </c>
      <c r="N136" s="129">
        <f t="shared" si="49"/>
        <v>0</v>
      </c>
      <c r="O136" s="129">
        <f t="shared" si="49"/>
        <v>0</v>
      </c>
      <c r="P136" s="129">
        <f t="shared" si="39"/>
        <v>316500</v>
      </c>
      <c r="Q136" s="129">
        <f t="shared" si="39"/>
        <v>554300</v>
      </c>
      <c r="R136" s="105">
        <f>Q136/(D18/D15)</f>
        <v>3.6029499999999997E-3</v>
      </c>
      <c r="S136" s="127"/>
    </row>
    <row r="137" spans="1:19" ht="13.5" thickBot="1" x14ac:dyDescent="0.25">
      <c r="A137" s="384" t="s">
        <v>435</v>
      </c>
    </row>
  </sheetData>
  <sheetProtection formatCells="0" formatColumns="0" formatRows="0"/>
  <mergeCells count="29">
    <mergeCell ref="D38:R38"/>
    <mergeCell ref="S38:S45"/>
    <mergeCell ref="D27:R27"/>
    <mergeCell ref="D28:R28"/>
    <mergeCell ref="S28:S32"/>
    <mergeCell ref="D34:R34"/>
    <mergeCell ref="S34:S36"/>
    <mergeCell ref="D47:R47"/>
    <mergeCell ref="S47:S49"/>
    <mergeCell ref="D51:R51"/>
    <mergeCell ref="S51:S55"/>
    <mergeCell ref="D57:R57"/>
    <mergeCell ref="S57:S61"/>
    <mergeCell ref="D64:R64"/>
    <mergeCell ref="S64:S68"/>
    <mergeCell ref="D70:R70"/>
    <mergeCell ref="S70:S76"/>
    <mergeCell ref="D78:R78"/>
    <mergeCell ref="S78:S82"/>
    <mergeCell ref="S108:S112"/>
    <mergeCell ref="D114:R114"/>
    <mergeCell ref="S114:S118"/>
    <mergeCell ref="D108:R108"/>
    <mergeCell ref="D84:R84"/>
    <mergeCell ref="S84:S90"/>
    <mergeCell ref="D92:R92"/>
    <mergeCell ref="S92:S100"/>
    <mergeCell ref="D102:R102"/>
    <mergeCell ref="S102:S106"/>
  </mergeCells>
  <conditionalFormatting sqref="D29:O29 D48:O48 D71:O71 D85:O85 D103:O103 D115:O115">
    <cfRule type="cellIs" dxfId="176" priority="85" stopIfTrue="1" operator="equal">
      <formula>"Estimate"</formula>
    </cfRule>
    <cfRule type="cellIs" dxfId="175" priority="86" stopIfTrue="1" operator="equal">
      <formula>"Actual"</formula>
    </cfRule>
    <cfRule type="cellIs" dxfId="174" priority="87" stopIfTrue="1" operator="equal">
      <formula>"Insert"</formula>
    </cfRule>
  </conditionalFormatting>
  <conditionalFormatting sqref="D58:O58">
    <cfRule type="cellIs" dxfId="173" priority="13" stopIfTrue="1" operator="equal">
      <formula>"Estimate"</formula>
    </cfRule>
    <cfRule type="cellIs" dxfId="172" priority="14" stopIfTrue="1" operator="equal">
      <formula>"Actual"</formula>
    </cfRule>
    <cfRule type="cellIs" dxfId="171" priority="15" stopIfTrue="1" operator="equal">
      <formula>"Insert"</formula>
    </cfRule>
  </conditionalFormatting>
  <conditionalFormatting sqref="D35:O35">
    <cfRule type="cellIs" dxfId="170" priority="22" stopIfTrue="1" operator="equal">
      <formula>"Estimate"</formula>
    </cfRule>
    <cfRule type="cellIs" dxfId="169" priority="23" stopIfTrue="1" operator="equal">
      <formula>"Actual"</formula>
    </cfRule>
    <cfRule type="cellIs" dxfId="168" priority="24" stopIfTrue="1" operator="equal">
      <formula>"Insert"</formula>
    </cfRule>
  </conditionalFormatting>
  <conditionalFormatting sqref="D39:O39">
    <cfRule type="cellIs" dxfId="167" priority="19" stopIfTrue="1" operator="equal">
      <formula>"Estimate"</formula>
    </cfRule>
    <cfRule type="cellIs" dxfId="166" priority="20" stopIfTrue="1" operator="equal">
      <formula>"Actual"</formula>
    </cfRule>
    <cfRule type="cellIs" dxfId="165" priority="21" stopIfTrue="1" operator="equal">
      <formula>"Insert"</formula>
    </cfRule>
  </conditionalFormatting>
  <conditionalFormatting sqref="D52:O52">
    <cfRule type="cellIs" dxfId="164" priority="16" stopIfTrue="1" operator="equal">
      <formula>"Estimate"</formula>
    </cfRule>
    <cfRule type="cellIs" dxfId="163" priority="17" stopIfTrue="1" operator="equal">
      <formula>"Actual"</formula>
    </cfRule>
    <cfRule type="cellIs" dxfId="162" priority="18" stopIfTrue="1" operator="equal">
      <formula>"Insert"</formula>
    </cfRule>
  </conditionalFormatting>
  <conditionalFormatting sqref="D65:O65">
    <cfRule type="cellIs" dxfId="161" priority="10" stopIfTrue="1" operator="equal">
      <formula>"Estimate"</formula>
    </cfRule>
    <cfRule type="cellIs" dxfId="160" priority="11" stopIfTrue="1" operator="equal">
      <formula>"Actual"</formula>
    </cfRule>
    <cfRule type="cellIs" dxfId="159" priority="12" stopIfTrue="1" operator="equal">
      <formula>"Insert"</formula>
    </cfRule>
  </conditionalFormatting>
  <conditionalFormatting sqref="D79:O79">
    <cfRule type="cellIs" dxfId="158" priority="7" stopIfTrue="1" operator="equal">
      <formula>"Estimate"</formula>
    </cfRule>
    <cfRule type="cellIs" dxfId="157" priority="8" stopIfTrue="1" operator="equal">
      <formula>"Actual"</formula>
    </cfRule>
    <cfRule type="cellIs" dxfId="156" priority="9" stopIfTrue="1" operator="equal">
      <formula>"Insert"</formula>
    </cfRule>
  </conditionalFormatting>
  <conditionalFormatting sqref="D93:O93">
    <cfRule type="cellIs" dxfId="155" priority="4" stopIfTrue="1" operator="equal">
      <formula>"Estimate"</formula>
    </cfRule>
    <cfRule type="cellIs" dxfId="154" priority="5" stopIfTrue="1" operator="equal">
      <formula>"Actual"</formula>
    </cfRule>
    <cfRule type="cellIs" dxfId="153" priority="6" stopIfTrue="1" operator="equal">
      <formula>"Insert"</formula>
    </cfRule>
  </conditionalFormatting>
  <conditionalFormatting sqref="D109:O109">
    <cfRule type="cellIs" dxfId="152" priority="1" stopIfTrue="1" operator="equal">
      <formula>"Estimate"</formula>
    </cfRule>
    <cfRule type="cellIs" dxfId="151" priority="2" stopIfTrue="1" operator="equal">
      <formula>"Actual"</formula>
    </cfRule>
    <cfRule type="cellIs" dxfId="150" priority="3" stopIfTrue="1" operator="equal">
      <formula>"Insert"</formula>
    </cfRule>
  </conditionalFormatting>
  <dataValidations count="6">
    <dataValidation type="list" allowBlank="1" showInputMessage="1" showErrorMessage="1" sqref="B2:B136" xr:uid="{5DD22A8C-D4F0-4517-9109-813FDB8B6F61}">
      <formula1>$X$4:$X$5</formula1>
    </dataValidation>
    <dataValidation type="list" allowBlank="1" showInputMessage="1" showErrorMessage="1" promptTitle="Reporting Currency" sqref="D14" xr:uid="{44E3EBED-5619-45E7-912E-427178F64893}">
      <formula1>$Z$4:$Z$15</formula1>
    </dataValidation>
    <dataValidation type="list" allowBlank="1" showInputMessage="1" showErrorMessage="1" promptTitle="Time period is being reported" sqref="E9" xr:uid="{0A4FAC4F-0A4D-4AE2-BE07-DDF81FC6532F}">
      <formula1>$AD$4:$AD$6</formula1>
    </dataValidation>
    <dataValidation type="list" allowBlank="1" showInputMessage="1" showErrorMessage="1" sqref="D11" xr:uid="{343FDB15-6697-4597-803A-98190522349D}">
      <formula1>$V$4:$V$7</formula1>
    </dataValidation>
    <dataValidation type="list" allowBlank="1" showInputMessage="1" showErrorMessage="1" sqref="D12:D13 D16" xr:uid="{6EA59C45-8A52-460D-B189-F2A2B3046D29}">
      <formula1>$X$4:$X$5</formula1>
    </dataValidation>
    <dataValidation type="list" allowBlank="1" showInputMessage="1" showErrorMessage="1" sqref="D29:O29 D35:O35 D39:O39 D48:O48 D52:O52 D58:O58 D65:O65 D71:O71 D79:O79 D85:O85 D93:O93 D103:O103 D109:O109 D115:O115" xr:uid="{9E731B44-7903-48CB-9A57-1E316C62934D}">
      <formula1>$AB$4:$AB$5</formula1>
    </dataValidation>
  </dataValidations>
  <pageMargins left="0.23622047244094491" right="0.23622047244094491" top="0.47244094488188981" bottom="0.47244094488188981" header="0.31496062992125984" footer="0.31496062992125984"/>
  <pageSetup paperSize="8" scale="65" fitToHeight="4" orientation="landscape" r:id="rId1"/>
  <headerFooter alignWithMargins="0">
    <oddFooter>&amp;L&amp;D&amp;CRG97 Template: Detailed v1.0&amp;R&amp;P</oddFooter>
  </headerFooter>
  <rowBreaks count="1" manualBreakCount="1">
    <brk id="69" max="16383" man="1"/>
  </rowBreaks>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E2F7353E-4E6B-4291-A29E-BC5A23A57561}">
          <x14:formula1>
            <xm:f>'[IWG RG97 Fee Cost Reporting Template V1.0.xlsx]c. Form Lookups'!#REF!</xm:f>
          </x14:formula1>
          <xm:sqref>H11:O14 H16:O16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9E0B-5473-4472-9521-A781298D603E}">
  <dimension ref="A1:Q130"/>
  <sheetViews>
    <sheetView zoomScale="85" zoomScaleNormal="85" workbookViewId="0">
      <pane xSplit="2" ySplit="1" topLeftCell="C2" activePane="bottomRight" state="frozen"/>
      <selection pane="topRight" activeCell="C1" sqref="C1"/>
      <selection pane="bottomLeft" activeCell="A2" sqref="A2"/>
      <selection pane="bottomRight" activeCell="C2" sqref="C2"/>
    </sheetView>
  </sheetViews>
  <sheetFormatPr defaultRowHeight="12.75" outlineLevelRow="1" outlineLevelCol="1" x14ac:dyDescent="0.2"/>
  <cols>
    <col min="1" max="1" width="33.28515625" style="253" hidden="1" customWidth="1" outlineLevel="1"/>
    <col min="2" max="2" width="12" style="356" hidden="1" customWidth="1" outlineLevel="1"/>
    <col min="3" max="3" width="74.42578125" style="295" customWidth="1" collapsed="1"/>
    <col min="4" max="5" width="35.7109375" style="253" customWidth="1"/>
    <col min="6" max="6" width="43.140625" style="253" customWidth="1"/>
    <col min="7" max="7" width="9.140625" style="253"/>
    <col min="8" max="8" width="15.7109375" style="253" customWidth="1"/>
    <col min="9" max="9" width="24" style="253" bestFit="1" customWidth="1"/>
    <col min="10" max="10" width="2.5703125" style="253" customWidth="1"/>
    <col min="11" max="11" width="9.140625" style="253"/>
    <col min="12" max="12" width="2.5703125" style="253" customWidth="1"/>
    <col min="13" max="13" width="17" style="253" bestFit="1" customWidth="1"/>
    <col min="14" max="14" width="3.140625" style="253" customWidth="1"/>
    <col min="15" max="15" width="18.28515625" style="253" bestFit="1" customWidth="1"/>
    <col min="16" max="16" width="2.42578125" style="253" customWidth="1"/>
    <col min="17" max="17" width="19.7109375" style="253" bestFit="1" customWidth="1"/>
    <col min="18" max="247" width="9.140625" style="253"/>
    <col min="248" max="248" width="69.28515625" style="253" customWidth="1"/>
    <col min="249" max="250" width="33.85546875" style="253" customWidth="1"/>
    <col min="251" max="251" width="50.85546875" style="253" customWidth="1"/>
    <col min="252" max="260" width="13.28515625" style="253" customWidth="1"/>
    <col min="261" max="261" width="14.140625" style="253" bestFit="1" customWidth="1"/>
    <col min="262" max="503" width="9.140625" style="253"/>
    <col min="504" max="504" width="69.28515625" style="253" customWidth="1"/>
    <col min="505" max="506" width="33.85546875" style="253" customWidth="1"/>
    <col min="507" max="507" width="50.85546875" style="253" customWidth="1"/>
    <col min="508" max="516" width="13.28515625" style="253" customWidth="1"/>
    <col min="517" max="517" width="14.140625" style="253" bestFit="1" customWidth="1"/>
    <col min="518" max="759" width="9.140625" style="253"/>
    <col min="760" max="760" width="69.28515625" style="253" customWidth="1"/>
    <col min="761" max="762" width="33.85546875" style="253" customWidth="1"/>
    <col min="763" max="763" width="50.85546875" style="253" customWidth="1"/>
    <col min="764" max="772" width="13.28515625" style="253" customWidth="1"/>
    <col min="773" max="773" width="14.140625" style="253" bestFit="1" customWidth="1"/>
    <col min="774" max="1015" width="9.140625" style="253"/>
    <col min="1016" max="1016" width="69.28515625" style="253" customWidth="1"/>
    <col min="1017" max="1018" width="33.85546875" style="253" customWidth="1"/>
    <col min="1019" max="1019" width="50.85546875" style="253" customWidth="1"/>
    <col min="1020" max="1028" width="13.28515625" style="253" customWidth="1"/>
    <col min="1029" max="1029" width="14.140625" style="253" bestFit="1" customWidth="1"/>
    <col min="1030" max="1271" width="9.140625" style="253"/>
    <col min="1272" max="1272" width="69.28515625" style="253" customWidth="1"/>
    <col min="1273" max="1274" width="33.85546875" style="253" customWidth="1"/>
    <col min="1275" max="1275" width="50.85546875" style="253" customWidth="1"/>
    <col min="1276" max="1284" width="13.28515625" style="253" customWidth="1"/>
    <col min="1285" max="1285" width="14.140625" style="253" bestFit="1" customWidth="1"/>
    <col min="1286" max="1527" width="9.140625" style="253"/>
    <col min="1528" max="1528" width="69.28515625" style="253" customWidth="1"/>
    <col min="1529" max="1530" width="33.85546875" style="253" customWidth="1"/>
    <col min="1531" max="1531" width="50.85546875" style="253" customWidth="1"/>
    <col min="1532" max="1540" width="13.28515625" style="253" customWidth="1"/>
    <col min="1541" max="1541" width="14.140625" style="253" bestFit="1" customWidth="1"/>
    <col min="1542" max="1783" width="9.140625" style="253"/>
    <col min="1784" max="1784" width="69.28515625" style="253" customWidth="1"/>
    <col min="1785" max="1786" width="33.85546875" style="253" customWidth="1"/>
    <col min="1787" max="1787" width="50.85546875" style="253" customWidth="1"/>
    <col min="1788" max="1796" width="13.28515625" style="253" customWidth="1"/>
    <col min="1797" max="1797" width="14.140625" style="253" bestFit="1" customWidth="1"/>
    <col min="1798" max="2039" width="9.140625" style="253"/>
    <col min="2040" max="2040" width="69.28515625" style="253" customWidth="1"/>
    <col min="2041" max="2042" width="33.85546875" style="253" customWidth="1"/>
    <col min="2043" max="2043" width="50.85546875" style="253" customWidth="1"/>
    <col min="2044" max="2052" width="13.28515625" style="253" customWidth="1"/>
    <col min="2053" max="2053" width="14.140625" style="253" bestFit="1" customWidth="1"/>
    <col min="2054" max="2295" width="9.140625" style="253"/>
    <col min="2296" max="2296" width="69.28515625" style="253" customWidth="1"/>
    <col min="2297" max="2298" width="33.85546875" style="253" customWidth="1"/>
    <col min="2299" max="2299" width="50.85546875" style="253" customWidth="1"/>
    <col min="2300" max="2308" width="13.28515625" style="253" customWidth="1"/>
    <col min="2309" max="2309" width="14.140625" style="253" bestFit="1" customWidth="1"/>
    <col min="2310" max="2551" width="9.140625" style="253"/>
    <col min="2552" max="2552" width="69.28515625" style="253" customWidth="1"/>
    <col min="2553" max="2554" width="33.85546875" style="253" customWidth="1"/>
    <col min="2555" max="2555" width="50.85546875" style="253" customWidth="1"/>
    <col min="2556" max="2564" width="13.28515625" style="253" customWidth="1"/>
    <col min="2565" max="2565" width="14.140625" style="253" bestFit="1" customWidth="1"/>
    <col min="2566" max="2807" width="9.140625" style="253"/>
    <col min="2808" max="2808" width="69.28515625" style="253" customWidth="1"/>
    <col min="2809" max="2810" width="33.85546875" style="253" customWidth="1"/>
    <col min="2811" max="2811" width="50.85546875" style="253" customWidth="1"/>
    <col min="2812" max="2820" width="13.28515625" style="253" customWidth="1"/>
    <col min="2821" max="2821" width="14.140625" style="253" bestFit="1" customWidth="1"/>
    <col min="2822" max="3063" width="9.140625" style="253"/>
    <col min="3064" max="3064" width="69.28515625" style="253" customWidth="1"/>
    <col min="3065" max="3066" width="33.85546875" style="253" customWidth="1"/>
    <col min="3067" max="3067" width="50.85546875" style="253" customWidth="1"/>
    <col min="3068" max="3076" width="13.28515625" style="253" customWidth="1"/>
    <col min="3077" max="3077" width="14.140625" style="253" bestFit="1" customWidth="1"/>
    <col min="3078" max="3319" width="9.140625" style="253"/>
    <col min="3320" max="3320" width="69.28515625" style="253" customWidth="1"/>
    <col min="3321" max="3322" width="33.85546875" style="253" customWidth="1"/>
    <col min="3323" max="3323" width="50.85546875" style="253" customWidth="1"/>
    <col min="3324" max="3332" width="13.28515625" style="253" customWidth="1"/>
    <col min="3333" max="3333" width="14.140625" style="253" bestFit="1" customWidth="1"/>
    <col min="3334" max="3575" width="9.140625" style="253"/>
    <col min="3576" max="3576" width="69.28515625" style="253" customWidth="1"/>
    <col min="3577" max="3578" width="33.85546875" style="253" customWidth="1"/>
    <col min="3579" max="3579" width="50.85546875" style="253" customWidth="1"/>
    <col min="3580" max="3588" width="13.28515625" style="253" customWidth="1"/>
    <col min="3589" max="3589" width="14.140625" style="253" bestFit="1" customWidth="1"/>
    <col min="3590" max="3831" width="9.140625" style="253"/>
    <col min="3832" max="3832" width="69.28515625" style="253" customWidth="1"/>
    <col min="3833" max="3834" width="33.85546875" style="253" customWidth="1"/>
    <col min="3835" max="3835" width="50.85546875" style="253" customWidth="1"/>
    <col min="3836" max="3844" width="13.28515625" style="253" customWidth="1"/>
    <col min="3845" max="3845" width="14.140625" style="253" bestFit="1" customWidth="1"/>
    <col min="3846" max="4087" width="9.140625" style="253"/>
    <col min="4088" max="4088" width="69.28515625" style="253" customWidth="1"/>
    <col min="4089" max="4090" width="33.85546875" style="253" customWidth="1"/>
    <col min="4091" max="4091" width="50.85546875" style="253" customWidth="1"/>
    <col min="4092" max="4100" width="13.28515625" style="253" customWidth="1"/>
    <col min="4101" max="4101" width="14.140625" style="253" bestFit="1" customWidth="1"/>
    <col min="4102" max="4343" width="9.140625" style="253"/>
    <col min="4344" max="4344" width="69.28515625" style="253" customWidth="1"/>
    <col min="4345" max="4346" width="33.85546875" style="253" customWidth="1"/>
    <col min="4347" max="4347" width="50.85546875" style="253" customWidth="1"/>
    <col min="4348" max="4356" width="13.28515625" style="253" customWidth="1"/>
    <col min="4357" max="4357" width="14.140625" style="253" bestFit="1" customWidth="1"/>
    <col min="4358" max="4599" width="9.140625" style="253"/>
    <col min="4600" max="4600" width="69.28515625" style="253" customWidth="1"/>
    <col min="4601" max="4602" width="33.85546875" style="253" customWidth="1"/>
    <col min="4603" max="4603" width="50.85546875" style="253" customWidth="1"/>
    <col min="4604" max="4612" width="13.28515625" style="253" customWidth="1"/>
    <col min="4613" max="4613" width="14.140625" style="253" bestFit="1" customWidth="1"/>
    <col min="4614" max="4855" width="9.140625" style="253"/>
    <col min="4856" max="4856" width="69.28515625" style="253" customWidth="1"/>
    <col min="4857" max="4858" width="33.85546875" style="253" customWidth="1"/>
    <col min="4859" max="4859" width="50.85546875" style="253" customWidth="1"/>
    <col min="4860" max="4868" width="13.28515625" style="253" customWidth="1"/>
    <col min="4869" max="4869" width="14.140625" style="253" bestFit="1" customWidth="1"/>
    <col min="4870" max="5111" width="9.140625" style="253"/>
    <col min="5112" max="5112" width="69.28515625" style="253" customWidth="1"/>
    <col min="5113" max="5114" width="33.85546875" style="253" customWidth="1"/>
    <col min="5115" max="5115" width="50.85546875" style="253" customWidth="1"/>
    <col min="5116" max="5124" width="13.28515625" style="253" customWidth="1"/>
    <col min="5125" max="5125" width="14.140625" style="253" bestFit="1" customWidth="1"/>
    <col min="5126" max="5367" width="9.140625" style="253"/>
    <col min="5368" max="5368" width="69.28515625" style="253" customWidth="1"/>
    <col min="5369" max="5370" width="33.85546875" style="253" customWidth="1"/>
    <col min="5371" max="5371" width="50.85546875" style="253" customWidth="1"/>
    <col min="5372" max="5380" width="13.28515625" style="253" customWidth="1"/>
    <col min="5381" max="5381" width="14.140625" style="253" bestFit="1" customWidth="1"/>
    <col min="5382" max="5623" width="9.140625" style="253"/>
    <col min="5624" max="5624" width="69.28515625" style="253" customWidth="1"/>
    <col min="5625" max="5626" width="33.85546875" style="253" customWidth="1"/>
    <col min="5627" max="5627" width="50.85546875" style="253" customWidth="1"/>
    <col min="5628" max="5636" width="13.28515625" style="253" customWidth="1"/>
    <col min="5637" max="5637" width="14.140625" style="253" bestFit="1" customWidth="1"/>
    <col min="5638" max="5879" width="9.140625" style="253"/>
    <col min="5880" max="5880" width="69.28515625" style="253" customWidth="1"/>
    <col min="5881" max="5882" width="33.85546875" style="253" customWidth="1"/>
    <col min="5883" max="5883" width="50.85546875" style="253" customWidth="1"/>
    <col min="5884" max="5892" width="13.28515625" style="253" customWidth="1"/>
    <col min="5893" max="5893" width="14.140625" style="253" bestFit="1" customWidth="1"/>
    <col min="5894" max="6135" width="9.140625" style="253"/>
    <col min="6136" max="6136" width="69.28515625" style="253" customWidth="1"/>
    <col min="6137" max="6138" width="33.85546875" style="253" customWidth="1"/>
    <col min="6139" max="6139" width="50.85546875" style="253" customWidth="1"/>
    <col min="6140" max="6148" width="13.28515625" style="253" customWidth="1"/>
    <col min="6149" max="6149" width="14.140625" style="253" bestFit="1" customWidth="1"/>
    <col min="6150" max="6391" width="9.140625" style="253"/>
    <col min="6392" max="6392" width="69.28515625" style="253" customWidth="1"/>
    <col min="6393" max="6394" width="33.85546875" style="253" customWidth="1"/>
    <col min="6395" max="6395" width="50.85546875" style="253" customWidth="1"/>
    <col min="6396" max="6404" width="13.28515625" style="253" customWidth="1"/>
    <col min="6405" max="6405" width="14.140625" style="253" bestFit="1" customWidth="1"/>
    <col min="6406" max="6647" width="9.140625" style="253"/>
    <col min="6648" max="6648" width="69.28515625" style="253" customWidth="1"/>
    <col min="6649" max="6650" width="33.85546875" style="253" customWidth="1"/>
    <col min="6651" max="6651" width="50.85546875" style="253" customWidth="1"/>
    <col min="6652" max="6660" width="13.28515625" style="253" customWidth="1"/>
    <col min="6661" max="6661" width="14.140625" style="253" bestFit="1" customWidth="1"/>
    <col min="6662" max="6903" width="9.140625" style="253"/>
    <col min="6904" max="6904" width="69.28515625" style="253" customWidth="1"/>
    <col min="6905" max="6906" width="33.85546875" style="253" customWidth="1"/>
    <col min="6907" max="6907" width="50.85546875" style="253" customWidth="1"/>
    <col min="6908" max="6916" width="13.28515625" style="253" customWidth="1"/>
    <col min="6917" max="6917" width="14.140625" style="253" bestFit="1" customWidth="1"/>
    <col min="6918" max="7159" width="9.140625" style="253"/>
    <col min="7160" max="7160" width="69.28515625" style="253" customWidth="1"/>
    <col min="7161" max="7162" width="33.85546875" style="253" customWidth="1"/>
    <col min="7163" max="7163" width="50.85546875" style="253" customWidth="1"/>
    <col min="7164" max="7172" width="13.28515625" style="253" customWidth="1"/>
    <col min="7173" max="7173" width="14.140625" style="253" bestFit="1" customWidth="1"/>
    <col min="7174" max="7415" width="9.140625" style="253"/>
    <col min="7416" max="7416" width="69.28515625" style="253" customWidth="1"/>
    <col min="7417" max="7418" width="33.85546875" style="253" customWidth="1"/>
    <col min="7419" max="7419" width="50.85546875" style="253" customWidth="1"/>
    <col min="7420" max="7428" width="13.28515625" style="253" customWidth="1"/>
    <col min="7429" max="7429" width="14.140625" style="253" bestFit="1" customWidth="1"/>
    <col min="7430" max="7671" width="9.140625" style="253"/>
    <col min="7672" max="7672" width="69.28515625" style="253" customWidth="1"/>
    <col min="7673" max="7674" width="33.85546875" style="253" customWidth="1"/>
    <col min="7675" max="7675" width="50.85546875" style="253" customWidth="1"/>
    <col min="7676" max="7684" width="13.28515625" style="253" customWidth="1"/>
    <col min="7685" max="7685" width="14.140625" style="253" bestFit="1" customWidth="1"/>
    <col min="7686" max="7927" width="9.140625" style="253"/>
    <col min="7928" max="7928" width="69.28515625" style="253" customWidth="1"/>
    <col min="7929" max="7930" width="33.85546875" style="253" customWidth="1"/>
    <col min="7931" max="7931" width="50.85546875" style="253" customWidth="1"/>
    <col min="7932" max="7940" width="13.28515625" style="253" customWidth="1"/>
    <col min="7941" max="7941" width="14.140625" style="253" bestFit="1" customWidth="1"/>
    <col min="7942" max="8183" width="9.140625" style="253"/>
    <col min="8184" max="8184" width="69.28515625" style="253" customWidth="1"/>
    <col min="8185" max="8186" width="33.85546875" style="253" customWidth="1"/>
    <col min="8187" max="8187" width="50.85546875" style="253" customWidth="1"/>
    <col min="8188" max="8196" width="13.28515625" style="253" customWidth="1"/>
    <col min="8197" max="8197" width="14.140625" style="253" bestFit="1" customWidth="1"/>
    <col min="8198" max="8439" width="9.140625" style="253"/>
    <col min="8440" max="8440" width="69.28515625" style="253" customWidth="1"/>
    <col min="8441" max="8442" width="33.85546875" style="253" customWidth="1"/>
    <col min="8443" max="8443" width="50.85546875" style="253" customWidth="1"/>
    <col min="8444" max="8452" width="13.28515625" style="253" customWidth="1"/>
    <col min="8453" max="8453" width="14.140625" style="253" bestFit="1" customWidth="1"/>
    <col min="8454" max="8695" width="9.140625" style="253"/>
    <col min="8696" max="8696" width="69.28515625" style="253" customWidth="1"/>
    <col min="8697" max="8698" width="33.85546875" style="253" customWidth="1"/>
    <col min="8699" max="8699" width="50.85546875" style="253" customWidth="1"/>
    <col min="8700" max="8708" width="13.28515625" style="253" customWidth="1"/>
    <col min="8709" max="8709" width="14.140625" style="253" bestFit="1" customWidth="1"/>
    <col min="8710" max="8951" width="9.140625" style="253"/>
    <col min="8952" max="8952" width="69.28515625" style="253" customWidth="1"/>
    <col min="8953" max="8954" width="33.85546875" style="253" customWidth="1"/>
    <col min="8955" max="8955" width="50.85546875" style="253" customWidth="1"/>
    <col min="8956" max="8964" width="13.28515625" style="253" customWidth="1"/>
    <col min="8965" max="8965" width="14.140625" style="253" bestFit="1" customWidth="1"/>
    <col min="8966" max="9207" width="9.140625" style="253"/>
    <col min="9208" max="9208" width="69.28515625" style="253" customWidth="1"/>
    <col min="9209" max="9210" width="33.85546875" style="253" customWidth="1"/>
    <col min="9211" max="9211" width="50.85546875" style="253" customWidth="1"/>
    <col min="9212" max="9220" width="13.28515625" style="253" customWidth="1"/>
    <col min="9221" max="9221" width="14.140625" style="253" bestFit="1" customWidth="1"/>
    <col min="9222" max="9463" width="9.140625" style="253"/>
    <col min="9464" max="9464" width="69.28515625" style="253" customWidth="1"/>
    <col min="9465" max="9466" width="33.85546875" style="253" customWidth="1"/>
    <col min="9467" max="9467" width="50.85546875" style="253" customWidth="1"/>
    <col min="9468" max="9476" width="13.28515625" style="253" customWidth="1"/>
    <col min="9477" max="9477" width="14.140625" style="253" bestFit="1" customWidth="1"/>
    <col min="9478" max="9719" width="9.140625" style="253"/>
    <col min="9720" max="9720" width="69.28515625" style="253" customWidth="1"/>
    <col min="9721" max="9722" width="33.85546875" style="253" customWidth="1"/>
    <col min="9723" max="9723" width="50.85546875" style="253" customWidth="1"/>
    <col min="9724" max="9732" width="13.28515625" style="253" customWidth="1"/>
    <col min="9733" max="9733" width="14.140625" style="253" bestFit="1" customWidth="1"/>
    <col min="9734" max="9975" width="9.140625" style="253"/>
    <col min="9976" max="9976" width="69.28515625" style="253" customWidth="1"/>
    <col min="9977" max="9978" width="33.85546875" style="253" customWidth="1"/>
    <col min="9979" max="9979" width="50.85546875" style="253" customWidth="1"/>
    <col min="9980" max="9988" width="13.28515625" style="253" customWidth="1"/>
    <col min="9989" max="9989" width="14.140625" style="253" bestFit="1" customWidth="1"/>
    <col min="9990" max="10231" width="9.140625" style="253"/>
    <col min="10232" max="10232" width="69.28515625" style="253" customWidth="1"/>
    <col min="10233" max="10234" width="33.85546875" style="253" customWidth="1"/>
    <col min="10235" max="10235" width="50.85546875" style="253" customWidth="1"/>
    <col min="10236" max="10244" width="13.28515625" style="253" customWidth="1"/>
    <col min="10245" max="10245" width="14.140625" style="253" bestFit="1" customWidth="1"/>
    <col min="10246" max="10487" width="9.140625" style="253"/>
    <col min="10488" max="10488" width="69.28515625" style="253" customWidth="1"/>
    <col min="10489" max="10490" width="33.85546875" style="253" customWidth="1"/>
    <col min="10491" max="10491" width="50.85546875" style="253" customWidth="1"/>
    <col min="10492" max="10500" width="13.28515625" style="253" customWidth="1"/>
    <col min="10501" max="10501" width="14.140625" style="253" bestFit="1" customWidth="1"/>
    <col min="10502" max="10743" width="9.140625" style="253"/>
    <col min="10744" max="10744" width="69.28515625" style="253" customWidth="1"/>
    <col min="10745" max="10746" width="33.85546875" style="253" customWidth="1"/>
    <col min="10747" max="10747" width="50.85546875" style="253" customWidth="1"/>
    <col min="10748" max="10756" width="13.28515625" style="253" customWidth="1"/>
    <col min="10757" max="10757" width="14.140625" style="253" bestFit="1" customWidth="1"/>
    <col min="10758" max="10999" width="9.140625" style="253"/>
    <col min="11000" max="11000" width="69.28515625" style="253" customWidth="1"/>
    <col min="11001" max="11002" width="33.85546875" style="253" customWidth="1"/>
    <col min="11003" max="11003" width="50.85546875" style="253" customWidth="1"/>
    <col min="11004" max="11012" width="13.28515625" style="253" customWidth="1"/>
    <col min="11013" max="11013" width="14.140625" style="253" bestFit="1" customWidth="1"/>
    <col min="11014" max="11255" width="9.140625" style="253"/>
    <col min="11256" max="11256" width="69.28515625" style="253" customWidth="1"/>
    <col min="11257" max="11258" width="33.85546875" style="253" customWidth="1"/>
    <col min="11259" max="11259" width="50.85546875" style="253" customWidth="1"/>
    <col min="11260" max="11268" width="13.28515625" style="253" customWidth="1"/>
    <col min="11269" max="11269" width="14.140625" style="253" bestFit="1" customWidth="1"/>
    <col min="11270" max="11511" width="9.140625" style="253"/>
    <col min="11512" max="11512" width="69.28515625" style="253" customWidth="1"/>
    <col min="11513" max="11514" width="33.85546875" style="253" customWidth="1"/>
    <col min="11515" max="11515" width="50.85546875" style="253" customWidth="1"/>
    <col min="11516" max="11524" width="13.28515625" style="253" customWidth="1"/>
    <col min="11525" max="11525" width="14.140625" style="253" bestFit="1" customWidth="1"/>
    <col min="11526" max="11767" width="9.140625" style="253"/>
    <col min="11768" max="11768" width="69.28515625" style="253" customWidth="1"/>
    <col min="11769" max="11770" width="33.85546875" style="253" customWidth="1"/>
    <col min="11771" max="11771" width="50.85546875" style="253" customWidth="1"/>
    <col min="11772" max="11780" width="13.28515625" style="253" customWidth="1"/>
    <col min="11781" max="11781" width="14.140625" style="253" bestFit="1" customWidth="1"/>
    <col min="11782" max="12023" width="9.140625" style="253"/>
    <col min="12024" max="12024" width="69.28515625" style="253" customWidth="1"/>
    <col min="12025" max="12026" width="33.85546875" style="253" customWidth="1"/>
    <col min="12027" max="12027" width="50.85546875" style="253" customWidth="1"/>
    <col min="12028" max="12036" width="13.28515625" style="253" customWidth="1"/>
    <col min="12037" max="12037" width="14.140625" style="253" bestFit="1" customWidth="1"/>
    <col min="12038" max="12279" width="9.140625" style="253"/>
    <col min="12280" max="12280" width="69.28515625" style="253" customWidth="1"/>
    <col min="12281" max="12282" width="33.85546875" style="253" customWidth="1"/>
    <col min="12283" max="12283" width="50.85546875" style="253" customWidth="1"/>
    <col min="12284" max="12292" width="13.28515625" style="253" customWidth="1"/>
    <col min="12293" max="12293" width="14.140625" style="253" bestFit="1" customWidth="1"/>
    <col min="12294" max="12535" width="9.140625" style="253"/>
    <col min="12536" max="12536" width="69.28515625" style="253" customWidth="1"/>
    <col min="12537" max="12538" width="33.85546875" style="253" customWidth="1"/>
    <col min="12539" max="12539" width="50.85546875" style="253" customWidth="1"/>
    <col min="12540" max="12548" width="13.28515625" style="253" customWidth="1"/>
    <col min="12549" max="12549" width="14.140625" style="253" bestFit="1" customWidth="1"/>
    <col min="12550" max="12791" width="9.140625" style="253"/>
    <col min="12792" max="12792" width="69.28515625" style="253" customWidth="1"/>
    <col min="12793" max="12794" width="33.85546875" style="253" customWidth="1"/>
    <col min="12795" max="12795" width="50.85546875" style="253" customWidth="1"/>
    <col min="12796" max="12804" width="13.28515625" style="253" customWidth="1"/>
    <col min="12805" max="12805" width="14.140625" style="253" bestFit="1" customWidth="1"/>
    <col min="12806" max="13047" width="9.140625" style="253"/>
    <col min="13048" max="13048" width="69.28515625" style="253" customWidth="1"/>
    <col min="13049" max="13050" width="33.85546875" style="253" customWidth="1"/>
    <col min="13051" max="13051" width="50.85546875" style="253" customWidth="1"/>
    <col min="13052" max="13060" width="13.28515625" style="253" customWidth="1"/>
    <col min="13061" max="13061" width="14.140625" style="253" bestFit="1" customWidth="1"/>
    <col min="13062" max="13303" width="9.140625" style="253"/>
    <col min="13304" max="13304" width="69.28515625" style="253" customWidth="1"/>
    <col min="13305" max="13306" width="33.85546875" style="253" customWidth="1"/>
    <col min="13307" max="13307" width="50.85546875" style="253" customWidth="1"/>
    <col min="13308" max="13316" width="13.28515625" style="253" customWidth="1"/>
    <col min="13317" max="13317" width="14.140625" style="253" bestFit="1" customWidth="1"/>
    <col min="13318" max="13559" width="9.140625" style="253"/>
    <col min="13560" max="13560" width="69.28515625" style="253" customWidth="1"/>
    <col min="13561" max="13562" width="33.85546875" style="253" customWidth="1"/>
    <col min="13563" max="13563" width="50.85546875" style="253" customWidth="1"/>
    <col min="13564" max="13572" width="13.28515625" style="253" customWidth="1"/>
    <col min="13573" max="13573" width="14.140625" style="253" bestFit="1" customWidth="1"/>
    <col min="13574" max="13815" width="9.140625" style="253"/>
    <col min="13816" max="13816" width="69.28515625" style="253" customWidth="1"/>
    <col min="13817" max="13818" width="33.85546875" style="253" customWidth="1"/>
    <col min="13819" max="13819" width="50.85546875" style="253" customWidth="1"/>
    <col min="13820" max="13828" width="13.28515625" style="253" customWidth="1"/>
    <col min="13829" max="13829" width="14.140625" style="253" bestFit="1" customWidth="1"/>
    <col min="13830" max="14071" width="9.140625" style="253"/>
    <col min="14072" max="14072" width="69.28515625" style="253" customWidth="1"/>
    <col min="14073" max="14074" width="33.85546875" style="253" customWidth="1"/>
    <col min="14075" max="14075" width="50.85546875" style="253" customWidth="1"/>
    <col min="14076" max="14084" width="13.28515625" style="253" customWidth="1"/>
    <col min="14085" max="14085" width="14.140625" style="253" bestFit="1" customWidth="1"/>
    <col min="14086" max="14327" width="9.140625" style="253"/>
    <col min="14328" max="14328" width="69.28515625" style="253" customWidth="1"/>
    <col min="14329" max="14330" width="33.85546875" style="253" customWidth="1"/>
    <col min="14331" max="14331" width="50.85546875" style="253" customWidth="1"/>
    <col min="14332" max="14340" width="13.28515625" style="253" customWidth="1"/>
    <col min="14341" max="14341" width="14.140625" style="253" bestFit="1" customWidth="1"/>
    <col min="14342" max="14583" width="9.140625" style="253"/>
    <col min="14584" max="14584" width="69.28515625" style="253" customWidth="1"/>
    <col min="14585" max="14586" width="33.85546875" style="253" customWidth="1"/>
    <col min="14587" max="14587" width="50.85546875" style="253" customWidth="1"/>
    <col min="14588" max="14596" width="13.28515625" style="253" customWidth="1"/>
    <col min="14597" max="14597" width="14.140625" style="253" bestFit="1" customWidth="1"/>
    <col min="14598" max="14839" width="9.140625" style="253"/>
    <col min="14840" max="14840" width="69.28515625" style="253" customWidth="1"/>
    <col min="14841" max="14842" width="33.85546875" style="253" customWidth="1"/>
    <col min="14843" max="14843" width="50.85546875" style="253" customWidth="1"/>
    <col min="14844" max="14852" width="13.28515625" style="253" customWidth="1"/>
    <col min="14853" max="14853" width="14.140625" style="253" bestFit="1" customWidth="1"/>
    <col min="14854" max="15095" width="9.140625" style="253"/>
    <col min="15096" max="15096" width="69.28515625" style="253" customWidth="1"/>
    <col min="15097" max="15098" width="33.85546875" style="253" customWidth="1"/>
    <col min="15099" max="15099" width="50.85546875" style="253" customWidth="1"/>
    <col min="15100" max="15108" width="13.28515625" style="253" customWidth="1"/>
    <col min="15109" max="15109" width="14.140625" style="253" bestFit="1" customWidth="1"/>
    <col min="15110" max="15351" width="9.140625" style="253"/>
    <col min="15352" max="15352" width="69.28515625" style="253" customWidth="1"/>
    <col min="15353" max="15354" width="33.85546875" style="253" customWidth="1"/>
    <col min="15355" max="15355" width="50.85546875" style="253" customWidth="1"/>
    <col min="15356" max="15364" width="13.28515625" style="253" customWidth="1"/>
    <col min="15365" max="15365" width="14.140625" style="253" bestFit="1" customWidth="1"/>
    <col min="15366" max="15607" width="9.140625" style="253"/>
    <col min="15608" max="15608" width="69.28515625" style="253" customWidth="1"/>
    <col min="15609" max="15610" width="33.85546875" style="253" customWidth="1"/>
    <col min="15611" max="15611" width="50.85546875" style="253" customWidth="1"/>
    <col min="15612" max="15620" width="13.28515625" style="253" customWidth="1"/>
    <col min="15621" max="15621" width="14.140625" style="253" bestFit="1" customWidth="1"/>
    <col min="15622" max="15863" width="9.140625" style="253"/>
    <col min="15864" max="15864" width="69.28515625" style="253" customWidth="1"/>
    <col min="15865" max="15866" width="33.85546875" style="253" customWidth="1"/>
    <col min="15867" max="15867" width="50.85546875" style="253" customWidth="1"/>
    <col min="15868" max="15876" width="13.28515625" style="253" customWidth="1"/>
    <col min="15877" max="15877" width="14.140625" style="253" bestFit="1" customWidth="1"/>
    <col min="15878" max="16119" width="9.140625" style="253"/>
    <col min="16120" max="16120" width="69.28515625" style="253" customWidth="1"/>
    <col min="16121" max="16122" width="33.85546875" style="253" customWidth="1"/>
    <col min="16123" max="16123" width="50.85546875" style="253" customWidth="1"/>
    <col min="16124" max="16132" width="13.28515625" style="253" customWidth="1"/>
    <col min="16133" max="16133" width="14.140625" style="253" bestFit="1" customWidth="1"/>
    <col min="16134" max="16384" width="9.140625" style="253"/>
  </cols>
  <sheetData>
    <row r="1" spans="1:17" ht="26.25" hidden="1" outlineLevel="1" thickBot="1" x14ac:dyDescent="0.25">
      <c r="A1" s="378" t="s">
        <v>148</v>
      </c>
      <c r="B1" s="374" t="s">
        <v>149</v>
      </c>
      <c r="C1" s="375" t="s">
        <v>150</v>
      </c>
      <c r="D1" s="376" t="s">
        <v>163</v>
      </c>
      <c r="E1" s="376" t="s">
        <v>165</v>
      </c>
      <c r="F1" s="377" t="s">
        <v>166</v>
      </c>
      <c r="I1" s="355" t="s">
        <v>590</v>
      </c>
      <c r="J1" s="298"/>
      <c r="K1" s="298"/>
      <c r="L1" s="298"/>
      <c r="M1" s="298"/>
      <c r="N1" s="298"/>
      <c r="O1" s="298"/>
      <c r="P1" s="298"/>
      <c r="Q1" s="298"/>
    </row>
    <row r="2" spans="1:17" ht="15.75" collapsed="1" x14ac:dyDescent="0.25">
      <c r="A2" s="379" t="s">
        <v>528</v>
      </c>
      <c r="B2" s="336" t="s">
        <v>172</v>
      </c>
      <c r="C2" s="296" t="s">
        <v>568</v>
      </c>
      <c r="D2" s="366" t="s">
        <v>549</v>
      </c>
      <c r="E2" s="254" t="s">
        <v>170</v>
      </c>
      <c r="F2" s="364" t="s">
        <v>600</v>
      </c>
      <c r="I2" s="66"/>
      <c r="J2" s="66"/>
      <c r="K2" s="66"/>
      <c r="L2" s="66"/>
      <c r="M2" s="66"/>
      <c r="N2" s="66"/>
      <c r="O2" s="66"/>
      <c r="P2" s="66"/>
      <c r="Q2" s="66"/>
    </row>
    <row r="3" spans="1:17" x14ac:dyDescent="0.2">
      <c r="A3" s="380" t="s">
        <v>171</v>
      </c>
      <c r="B3" s="336" t="s">
        <v>172</v>
      </c>
      <c r="C3" s="177" t="s">
        <v>529</v>
      </c>
      <c r="D3" s="172"/>
      <c r="E3" s="3"/>
      <c r="F3" s="3"/>
      <c r="G3" s="292"/>
      <c r="I3" s="244" t="s">
        <v>532</v>
      </c>
      <c r="J3" s="66"/>
      <c r="K3" s="246" t="s">
        <v>533</v>
      </c>
      <c r="L3" s="66"/>
      <c r="M3" s="246" t="s">
        <v>591</v>
      </c>
      <c r="N3" s="66"/>
      <c r="O3" s="246" t="s">
        <v>534</v>
      </c>
      <c r="P3" s="66"/>
      <c r="Q3" s="246" t="s">
        <v>561</v>
      </c>
    </row>
    <row r="4" spans="1:17" ht="15.75" x14ac:dyDescent="0.25">
      <c r="A4" s="380" t="s">
        <v>174</v>
      </c>
      <c r="B4" s="336" t="s">
        <v>172</v>
      </c>
      <c r="C4" s="69" t="s">
        <v>175</v>
      </c>
      <c r="D4" s="289"/>
      <c r="E4" s="289"/>
      <c r="F4" s="307"/>
      <c r="G4" s="292"/>
      <c r="I4" s="246" t="s">
        <v>535</v>
      </c>
      <c r="J4" s="66"/>
      <c r="K4" s="246" t="s">
        <v>172</v>
      </c>
      <c r="L4" s="66"/>
      <c r="M4" s="245" t="s">
        <v>454</v>
      </c>
      <c r="N4" s="66"/>
      <c r="O4" s="246" t="s">
        <v>239</v>
      </c>
      <c r="P4" s="66"/>
      <c r="Q4" s="246" t="s">
        <v>560</v>
      </c>
    </row>
    <row r="5" spans="1:17" x14ac:dyDescent="0.2">
      <c r="A5" s="380" t="s">
        <v>176</v>
      </c>
      <c r="B5" s="336" t="s">
        <v>172</v>
      </c>
      <c r="C5" s="54" t="s">
        <v>177</v>
      </c>
      <c r="D5" s="250" t="s">
        <v>530</v>
      </c>
      <c r="E5" s="247"/>
      <c r="F5" s="307"/>
      <c r="G5" s="292"/>
      <c r="I5" s="246" t="s">
        <v>195</v>
      </c>
      <c r="J5" s="66"/>
      <c r="K5" s="246" t="s">
        <v>183</v>
      </c>
      <c r="L5" s="66"/>
      <c r="M5" s="245" t="s">
        <v>536</v>
      </c>
      <c r="N5" s="66"/>
      <c r="O5" s="246" t="s">
        <v>257</v>
      </c>
      <c r="P5" s="66"/>
      <c r="Q5" s="246" t="s">
        <v>562</v>
      </c>
    </row>
    <row r="6" spans="1:17" x14ac:dyDescent="0.2">
      <c r="A6" s="380" t="s">
        <v>179</v>
      </c>
      <c r="B6" s="336" t="s">
        <v>172</v>
      </c>
      <c r="C6" s="54" t="s">
        <v>447</v>
      </c>
      <c r="D6" s="250" t="s">
        <v>531</v>
      </c>
      <c r="E6" s="247"/>
      <c r="F6" s="307"/>
      <c r="G6" s="292"/>
      <c r="I6" s="246" t="s">
        <v>537</v>
      </c>
      <c r="J6" s="66"/>
      <c r="K6" s="66"/>
      <c r="L6" s="66"/>
      <c r="M6" s="245" t="s">
        <v>538</v>
      </c>
      <c r="N6" s="66"/>
      <c r="O6" s="66"/>
      <c r="P6" s="66"/>
      <c r="Q6" s="246" t="s">
        <v>563</v>
      </c>
    </row>
    <row r="7" spans="1:17" x14ac:dyDescent="0.2">
      <c r="A7" s="380" t="s">
        <v>182</v>
      </c>
      <c r="B7" s="336" t="s">
        <v>172</v>
      </c>
      <c r="C7" s="54" t="s">
        <v>448</v>
      </c>
      <c r="D7" s="250">
        <v>1234</v>
      </c>
      <c r="E7" s="247"/>
      <c r="F7" s="307"/>
      <c r="G7" s="292"/>
      <c r="I7" s="246" t="s">
        <v>539</v>
      </c>
      <c r="J7" s="66"/>
      <c r="K7" s="66"/>
      <c r="L7" s="66"/>
      <c r="M7" s="245" t="s">
        <v>540</v>
      </c>
      <c r="N7" s="66"/>
      <c r="O7" s="66"/>
      <c r="P7" s="66"/>
      <c r="Q7" s="66"/>
    </row>
    <row r="8" spans="1:17" x14ac:dyDescent="0.2">
      <c r="A8" s="380" t="s">
        <v>186</v>
      </c>
      <c r="B8" s="336" t="s">
        <v>172</v>
      </c>
      <c r="C8" s="54" t="s">
        <v>187</v>
      </c>
      <c r="D8" s="248" t="s">
        <v>566</v>
      </c>
      <c r="E8" s="249" t="s">
        <v>565</v>
      </c>
      <c r="F8" s="307"/>
      <c r="G8" s="292"/>
      <c r="I8" s="66"/>
      <c r="J8" s="66"/>
      <c r="K8" s="66"/>
      <c r="L8" s="66"/>
      <c r="M8" s="245" t="s">
        <v>541</v>
      </c>
      <c r="N8" s="66"/>
      <c r="O8" s="66"/>
      <c r="P8" s="66"/>
      <c r="Q8" s="66"/>
    </row>
    <row r="9" spans="1:17" ht="12.75" customHeight="1" x14ac:dyDescent="0.2">
      <c r="A9" s="380" t="s">
        <v>189</v>
      </c>
      <c r="B9" s="336" t="s">
        <v>172</v>
      </c>
      <c r="C9" s="54" t="s">
        <v>449</v>
      </c>
      <c r="D9" s="286">
        <v>44196</v>
      </c>
      <c r="E9" s="80" t="s">
        <v>563</v>
      </c>
      <c r="F9" s="307"/>
      <c r="G9" s="292"/>
      <c r="I9" s="66"/>
      <c r="J9" s="66"/>
      <c r="K9" s="66"/>
      <c r="L9" s="66"/>
      <c r="M9" s="245" t="s">
        <v>542</v>
      </c>
      <c r="N9" s="66"/>
      <c r="O9" s="66"/>
      <c r="P9" s="66"/>
      <c r="Q9" s="66"/>
    </row>
    <row r="10" spans="1:17" x14ac:dyDescent="0.2">
      <c r="A10" s="380" t="s">
        <v>193</v>
      </c>
      <c r="B10" s="336" t="s">
        <v>172</v>
      </c>
      <c r="C10" s="54" t="s">
        <v>450</v>
      </c>
      <c r="D10" s="251" t="s">
        <v>195</v>
      </c>
      <c r="E10" s="247"/>
      <c r="F10" s="307"/>
      <c r="G10" s="292"/>
      <c r="I10" s="66"/>
      <c r="J10" s="66"/>
      <c r="K10" s="66"/>
      <c r="L10" s="66"/>
      <c r="M10" s="245" t="s">
        <v>543</v>
      </c>
      <c r="N10" s="66"/>
      <c r="O10" s="66"/>
      <c r="P10" s="66"/>
      <c r="Q10" s="66"/>
    </row>
    <row r="11" spans="1:17" x14ac:dyDescent="0.2">
      <c r="A11" s="380" t="s">
        <v>196</v>
      </c>
      <c r="B11" s="336" t="s">
        <v>172</v>
      </c>
      <c r="C11" s="54" t="s">
        <v>451</v>
      </c>
      <c r="D11" s="251" t="s">
        <v>172</v>
      </c>
      <c r="E11" s="247"/>
      <c r="F11" s="307"/>
      <c r="G11" s="292"/>
      <c r="I11" s="66"/>
      <c r="J11" s="66"/>
      <c r="K11" s="66"/>
      <c r="L11" s="66"/>
      <c r="M11" s="245" t="s">
        <v>544</v>
      </c>
      <c r="N11" s="66"/>
      <c r="O11" s="66"/>
      <c r="P11" s="66"/>
      <c r="Q11" s="66"/>
    </row>
    <row r="12" spans="1:17" ht="25.5" x14ac:dyDescent="0.2">
      <c r="A12" s="380" t="s">
        <v>198</v>
      </c>
      <c r="B12" s="336" t="s">
        <v>172</v>
      </c>
      <c r="C12" s="54" t="s">
        <v>452</v>
      </c>
      <c r="D12" s="251" t="s">
        <v>172</v>
      </c>
      <c r="E12" s="247"/>
      <c r="F12" s="307"/>
      <c r="G12" s="292"/>
      <c r="I12" s="66"/>
      <c r="J12" s="66"/>
      <c r="K12" s="66"/>
      <c r="L12" s="66"/>
      <c r="M12" s="245" t="s">
        <v>545</v>
      </c>
      <c r="N12" s="66"/>
      <c r="O12" s="66"/>
      <c r="P12" s="66"/>
      <c r="Q12" s="66"/>
    </row>
    <row r="13" spans="1:17" x14ac:dyDescent="0.2">
      <c r="A13" s="380" t="s">
        <v>211</v>
      </c>
      <c r="B13" s="336" t="s">
        <v>172</v>
      </c>
      <c r="C13" s="54" t="s">
        <v>453</v>
      </c>
      <c r="D13" s="86">
        <v>250000</v>
      </c>
      <c r="E13" s="247"/>
      <c r="F13" s="3"/>
      <c r="I13" s="66"/>
      <c r="J13" s="66"/>
      <c r="K13" s="66"/>
      <c r="L13" s="66"/>
      <c r="M13" s="245" t="s">
        <v>546</v>
      </c>
      <c r="N13" s="66"/>
      <c r="O13" s="66"/>
      <c r="P13" s="66"/>
      <c r="Q13" s="66"/>
    </row>
    <row r="14" spans="1:17" x14ac:dyDescent="0.2">
      <c r="A14" s="380" t="s">
        <v>200</v>
      </c>
      <c r="B14" s="336" t="s">
        <v>172</v>
      </c>
      <c r="C14" s="54" t="s">
        <v>201</v>
      </c>
      <c r="D14" s="81" t="s">
        <v>454</v>
      </c>
      <c r="E14" s="247"/>
      <c r="F14" s="307"/>
      <c r="G14" s="292"/>
      <c r="I14" s="66"/>
      <c r="J14" s="66"/>
      <c r="K14" s="66"/>
      <c r="L14" s="66"/>
      <c r="M14" s="245" t="s">
        <v>547</v>
      </c>
      <c r="N14" s="66"/>
      <c r="O14" s="66"/>
      <c r="P14" s="66"/>
      <c r="Q14" s="66"/>
    </row>
    <row r="15" spans="1:17" x14ac:dyDescent="0.2">
      <c r="A15" s="380" t="s">
        <v>203</v>
      </c>
      <c r="B15" s="336" t="s">
        <v>183</v>
      </c>
      <c r="C15" s="54" t="s">
        <v>204</v>
      </c>
      <c r="D15" s="82">
        <v>1</v>
      </c>
      <c r="E15" s="247"/>
      <c r="F15" s="307"/>
      <c r="G15" s="292"/>
      <c r="I15" s="66"/>
      <c r="J15" s="66"/>
      <c r="K15" s="66"/>
      <c r="L15" s="66"/>
      <c r="M15" s="245" t="s">
        <v>202</v>
      </c>
      <c r="N15" s="66"/>
      <c r="O15" s="66"/>
      <c r="P15" s="66"/>
      <c r="Q15" s="66"/>
    </row>
    <row r="16" spans="1:17" x14ac:dyDescent="0.2">
      <c r="A16" s="380" t="s">
        <v>205</v>
      </c>
      <c r="B16" s="336" t="s">
        <v>172</v>
      </c>
      <c r="C16" s="54" t="s">
        <v>206</v>
      </c>
      <c r="D16" s="251" t="s">
        <v>172</v>
      </c>
      <c r="E16" s="247"/>
      <c r="F16" s="307"/>
      <c r="G16" s="292"/>
    </row>
    <row r="17" spans="1:8" x14ac:dyDescent="0.2">
      <c r="A17" s="380" t="s">
        <v>207</v>
      </c>
      <c r="B17" s="336" t="s">
        <v>172</v>
      </c>
      <c r="C17" s="54" t="s">
        <v>548</v>
      </c>
      <c r="D17" s="287">
        <v>0.03</v>
      </c>
      <c r="E17" s="247"/>
      <c r="F17" s="307"/>
      <c r="G17" s="292"/>
    </row>
    <row r="18" spans="1:8" x14ac:dyDescent="0.2">
      <c r="A18" s="380" t="s">
        <v>213</v>
      </c>
      <c r="B18" s="336" t="s">
        <v>172</v>
      </c>
      <c r="C18" s="54" t="s">
        <v>214</v>
      </c>
      <c r="D18" s="353">
        <v>2E-3</v>
      </c>
      <c r="E18" s="247"/>
      <c r="F18" s="3"/>
    </row>
    <row r="19" spans="1:8" x14ac:dyDescent="0.2">
      <c r="A19" s="380" t="s">
        <v>216</v>
      </c>
      <c r="B19" s="336" t="s">
        <v>172</v>
      </c>
      <c r="C19" s="54" t="s">
        <v>217</v>
      </c>
      <c r="D19" s="353">
        <v>2E-3</v>
      </c>
      <c r="E19" s="247"/>
      <c r="F19" s="3"/>
    </row>
    <row r="20" spans="1:8" ht="24.75" customHeight="1" x14ac:dyDescent="0.2">
      <c r="A20" s="380" t="s">
        <v>218</v>
      </c>
      <c r="B20" s="336" t="s">
        <v>172</v>
      </c>
      <c r="C20" s="54" t="s">
        <v>455</v>
      </c>
      <c r="D20" s="251" t="s">
        <v>172</v>
      </c>
      <c r="E20" s="247"/>
      <c r="F20" s="3"/>
    </row>
    <row r="21" spans="1:8" x14ac:dyDescent="0.2">
      <c r="A21" s="380" t="s">
        <v>220</v>
      </c>
      <c r="B21" s="336" t="s">
        <v>172</v>
      </c>
      <c r="C21" s="255" t="s">
        <v>221</v>
      </c>
      <c r="D21" s="352">
        <f ca="1">NOW()</f>
        <v>44169.599656018516</v>
      </c>
      <c r="E21" s="247"/>
      <c r="F21" s="3"/>
    </row>
    <row r="22" spans="1:8" x14ac:dyDescent="0.2">
      <c r="A22" s="380" t="s">
        <v>167</v>
      </c>
      <c r="B22" s="336" t="s">
        <v>183</v>
      </c>
      <c r="C22" s="311"/>
      <c r="D22" s="3"/>
      <c r="E22" s="3"/>
      <c r="F22" s="3"/>
    </row>
    <row r="23" spans="1:8" ht="15" x14ac:dyDescent="0.2">
      <c r="A23" s="380" t="s">
        <v>567</v>
      </c>
      <c r="B23" s="336" t="s">
        <v>172</v>
      </c>
      <c r="C23" s="311"/>
      <c r="D23" s="239" t="s">
        <v>456</v>
      </c>
      <c r="E23" s="240"/>
      <c r="F23" s="290" t="s">
        <v>457</v>
      </c>
    </row>
    <row r="24" spans="1:8" ht="46.5" customHeight="1" x14ac:dyDescent="0.2">
      <c r="A24" s="380" t="s">
        <v>229</v>
      </c>
      <c r="B24" s="336" t="s">
        <v>183</v>
      </c>
      <c r="C24" s="256" t="s">
        <v>460</v>
      </c>
      <c r="D24" s="179" t="s">
        <v>458</v>
      </c>
      <c r="E24" s="179" t="s">
        <v>459</v>
      </c>
      <c r="F24" s="291"/>
    </row>
    <row r="25" spans="1:8" s="293" customFormat="1" ht="74.25" customHeight="1" x14ac:dyDescent="0.2">
      <c r="A25" s="381" t="s">
        <v>233</v>
      </c>
      <c r="B25" s="336" t="s">
        <v>172</v>
      </c>
      <c r="C25" s="54" t="s">
        <v>234</v>
      </c>
      <c r="D25" s="231" t="s">
        <v>461</v>
      </c>
      <c r="E25" s="258"/>
      <c r="F25" s="265" t="s">
        <v>550</v>
      </c>
      <c r="G25" s="253"/>
      <c r="H25" s="253"/>
    </row>
    <row r="26" spans="1:8" ht="12.75" customHeight="1" x14ac:dyDescent="0.2">
      <c r="A26" s="380" t="s">
        <v>237</v>
      </c>
      <c r="B26" s="336" t="s">
        <v>172</v>
      </c>
      <c r="C26" s="180" t="s">
        <v>238</v>
      </c>
      <c r="D26" s="305" t="s">
        <v>239</v>
      </c>
      <c r="E26" s="257" t="str">
        <f>D26</f>
        <v>Actual</v>
      </c>
      <c r="F26" s="266"/>
      <c r="G26" s="293"/>
      <c r="H26" s="293"/>
    </row>
    <row r="27" spans="1:8" s="294" customFormat="1" x14ac:dyDescent="0.2">
      <c r="A27" s="380" t="s">
        <v>240</v>
      </c>
      <c r="B27" s="336" t="s">
        <v>172</v>
      </c>
      <c r="C27" s="180" t="s">
        <v>241</v>
      </c>
      <c r="D27" s="181">
        <v>1E-3</v>
      </c>
      <c r="E27" s="182">
        <f>D27*$D$13</f>
        <v>250</v>
      </c>
      <c r="F27" s="266"/>
      <c r="G27" s="253"/>
      <c r="H27" s="253"/>
    </row>
    <row r="28" spans="1:8" x14ac:dyDescent="0.2">
      <c r="A28" s="380" t="s">
        <v>242</v>
      </c>
      <c r="B28" s="336" t="s">
        <v>172</v>
      </c>
      <c r="C28" s="180" t="s">
        <v>462</v>
      </c>
      <c r="D28" s="183">
        <v>0</v>
      </c>
      <c r="E28" s="182">
        <f>D28*$D$13</f>
        <v>0</v>
      </c>
      <c r="F28" s="266"/>
      <c r="G28" s="294"/>
      <c r="H28" s="294"/>
    </row>
    <row r="29" spans="1:8" s="293" customFormat="1" x14ac:dyDescent="0.2">
      <c r="A29" s="381" t="s">
        <v>244</v>
      </c>
      <c r="B29" s="336" t="s">
        <v>172</v>
      </c>
      <c r="C29" s="184" t="s">
        <v>245</v>
      </c>
      <c r="D29" s="185">
        <f>SUM(D27:D28)</f>
        <v>1E-3</v>
      </c>
      <c r="E29" s="186">
        <f>SUM(E27:E28)</f>
        <v>250</v>
      </c>
      <c r="F29" s="267"/>
      <c r="G29" s="253"/>
      <c r="H29" s="253"/>
    </row>
    <row r="30" spans="1:8" x14ac:dyDescent="0.2">
      <c r="A30" s="380" t="s">
        <v>167</v>
      </c>
      <c r="B30" s="336" t="s">
        <v>183</v>
      </c>
      <c r="C30" s="313"/>
      <c r="D30" s="314"/>
      <c r="E30" s="314"/>
      <c r="F30" s="3"/>
      <c r="G30" s="293"/>
      <c r="H30" s="293"/>
    </row>
    <row r="31" spans="1:8" ht="56.25" customHeight="1" x14ac:dyDescent="0.2">
      <c r="A31" s="381" t="s">
        <v>246</v>
      </c>
      <c r="B31" s="336" t="s">
        <v>172</v>
      </c>
      <c r="C31" s="54" t="s">
        <v>463</v>
      </c>
      <c r="D31" s="231" t="s">
        <v>464</v>
      </c>
      <c r="E31" s="258"/>
      <c r="F31" s="262" t="s">
        <v>249</v>
      </c>
    </row>
    <row r="32" spans="1:8" x14ac:dyDescent="0.2">
      <c r="A32" s="382" t="s">
        <v>250</v>
      </c>
      <c r="B32" s="336" t="s">
        <v>172</v>
      </c>
      <c r="C32" s="188" t="s">
        <v>238</v>
      </c>
      <c r="D32" s="305" t="s">
        <v>239</v>
      </c>
      <c r="E32" s="257" t="str">
        <f>D32</f>
        <v>Actual</v>
      </c>
      <c r="F32" s="263"/>
    </row>
    <row r="33" spans="1:8" x14ac:dyDescent="0.2">
      <c r="A33" s="380" t="s">
        <v>251</v>
      </c>
      <c r="B33" s="336" t="s">
        <v>172</v>
      </c>
      <c r="C33" s="189" t="s">
        <v>245</v>
      </c>
      <c r="D33" s="181">
        <v>2E-3</v>
      </c>
      <c r="E33" s="186">
        <f>D33*$D$13</f>
        <v>500</v>
      </c>
      <c r="F33" s="264"/>
    </row>
    <row r="34" spans="1:8" x14ac:dyDescent="0.2">
      <c r="A34" s="380" t="s">
        <v>167</v>
      </c>
      <c r="B34" s="336" t="s">
        <v>183</v>
      </c>
      <c r="C34" s="313"/>
      <c r="D34" s="314"/>
      <c r="E34" s="314"/>
      <c r="F34" s="3"/>
    </row>
    <row r="35" spans="1:8" s="293" customFormat="1" ht="78" customHeight="1" x14ac:dyDescent="0.2">
      <c r="A35" s="381" t="s">
        <v>252</v>
      </c>
      <c r="B35" s="336" t="s">
        <v>172</v>
      </c>
      <c r="C35" s="54" t="s">
        <v>465</v>
      </c>
      <c r="D35" s="231" t="s">
        <v>466</v>
      </c>
      <c r="E35" s="258"/>
      <c r="F35" s="259" t="s">
        <v>255</v>
      </c>
      <c r="G35" s="253"/>
      <c r="H35" s="253"/>
    </row>
    <row r="36" spans="1:8" x14ac:dyDescent="0.2">
      <c r="A36" s="380" t="s">
        <v>256</v>
      </c>
      <c r="B36" s="336" t="s">
        <v>172</v>
      </c>
      <c r="C36" s="188" t="s">
        <v>238</v>
      </c>
      <c r="D36" s="305" t="s">
        <v>239</v>
      </c>
      <c r="E36" s="257" t="str">
        <f>D36</f>
        <v>Actual</v>
      </c>
      <c r="F36" s="260"/>
      <c r="G36" s="293"/>
      <c r="H36" s="293"/>
    </row>
    <row r="37" spans="1:8" x14ac:dyDescent="0.2">
      <c r="A37" s="380" t="s">
        <v>264</v>
      </c>
      <c r="B37" s="336" t="s">
        <v>172</v>
      </c>
      <c r="C37" s="188" t="s">
        <v>467</v>
      </c>
      <c r="D37" s="181">
        <v>3.0000000000000001E-3</v>
      </c>
      <c r="E37" s="182">
        <f>D37*$D$13</f>
        <v>750</v>
      </c>
      <c r="F37" s="260"/>
    </row>
    <row r="38" spans="1:8" x14ac:dyDescent="0.2">
      <c r="A38" s="380" t="s">
        <v>266</v>
      </c>
      <c r="B38" s="336" t="s">
        <v>172</v>
      </c>
      <c r="C38" s="188" t="s">
        <v>468</v>
      </c>
      <c r="D38" s="183">
        <v>0</v>
      </c>
      <c r="E38" s="182">
        <f>D38*$D$13</f>
        <v>0</v>
      </c>
      <c r="F38" s="260"/>
    </row>
    <row r="39" spans="1:8" s="293" customFormat="1" x14ac:dyDescent="0.2">
      <c r="A39" s="380" t="s">
        <v>268</v>
      </c>
      <c r="B39" s="336" t="s">
        <v>172</v>
      </c>
      <c r="C39" s="189" t="s">
        <v>469</v>
      </c>
      <c r="D39" s="185">
        <f>SUM(D37:D38)</f>
        <v>3.0000000000000001E-3</v>
      </c>
      <c r="E39" s="186">
        <f>SUM(E37:E38)</f>
        <v>750</v>
      </c>
      <c r="F39" s="261"/>
      <c r="G39" s="253"/>
      <c r="H39" s="253"/>
    </row>
    <row r="40" spans="1:8" x14ac:dyDescent="0.2">
      <c r="A40" s="380" t="s">
        <v>167</v>
      </c>
      <c r="B40" s="336" t="s">
        <v>183</v>
      </c>
      <c r="C40" s="313"/>
      <c r="D40" s="314"/>
      <c r="E40" s="314"/>
      <c r="F40" s="3"/>
      <c r="G40" s="293"/>
      <c r="H40" s="293"/>
    </row>
    <row r="41" spans="1:8" ht="65.25" customHeight="1" x14ac:dyDescent="0.2">
      <c r="A41" s="381" t="s">
        <v>270</v>
      </c>
      <c r="B41" s="336" t="s">
        <v>172</v>
      </c>
      <c r="C41" s="54" t="s">
        <v>470</v>
      </c>
      <c r="D41" s="231" t="s">
        <v>471</v>
      </c>
      <c r="E41" s="258"/>
      <c r="F41" s="259" t="s">
        <v>273</v>
      </c>
    </row>
    <row r="42" spans="1:8" x14ac:dyDescent="0.2">
      <c r="A42" s="380" t="s">
        <v>274</v>
      </c>
      <c r="B42" s="336" t="s">
        <v>172</v>
      </c>
      <c r="C42" s="268" t="s">
        <v>238</v>
      </c>
      <c r="D42" s="305" t="s">
        <v>239</v>
      </c>
      <c r="E42" s="257" t="str">
        <f>D42</f>
        <v>Actual</v>
      </c>
      <c r="F42" s="260"/>
    </row>
    <row r="43" spans="1:8" s="293" customFormat="1" x14ac:dyDescent="0.2">
      <c r="A43" s="380" t="s">
        <v>275</v>
      </c>
      <c r="B43" s="336" t="s">
        <v>172</v>
      </c>
      <c r="C43" s="189" t="s">
        <v>276</v>
      </c>
      <c r="D43" s="190">
        <v>4.0000000000000001E-3</v>
      </c>
      <c r="E43" s="186">
        <f>D43*$D$13</f>
        <v>1000</v>
      </c>
      <c r="F43" s="261"/>
      <c r="G43" s="253"/>
      <c r="H43" s="253"/>
    </row>
    <row r="44" spans="1:8" x14ac:dyDescent="0.2">
      <c r="A44" s="380" t="s">
        <v>167</v>
      </c>
      <c r="B44" s="336" t="s">
        <v>183</v>
      </c>
      <c r="C44" s="311"/>
      <c r="D44" s="3"/>
      <c r="E44" s="3"/>
      <c r="F44" s="3"/>
      <c r="G44" s="293"/>
      <c r="H44" s="293"/>
    </row>
    <row r="45" spans="1:8" s="294" customFormat="1" ht="39.75" customHeight="1" x14ac:dyDescent="0.2">
      <c r="A45" s="381" t="s">
        <v>277</v>
      </c>
      <c r="B45" s="336" t="s">
        <v>172</v>
      </c>
      <c r="C45" s="54" t="s">
        <v>472</v>
      </c>
      <c r="D45" s="231" t="s">
        <v>473</v>
      </c>
      <c r="E45" s="258"/>
      <c r="F45" s="262" t="s">
        <v>280</v>
      </c>
      <c r="G45" s="253"/>
      <c r="H45" s="253"/>
    </row>
    <row r="46" spans="1:8" x14ac:dyDescent="0.2">
      <c r="A46" s="380" t="s">
        <v>281</v>
      </c>
      <c r="B46" s="336" t="s">
        <v>172</v>
      </c>
      <c r="C46" s="180" t="s">
        <v>238</v>
      </c>
      <c r="D46" s="305" t="s">
        <v>239</v>
      </c>
      <c r="E46" s="257" t="str">
        <f>D46</f>
        <v>Actual</v>
      </c>
      <c r="F46" s="263"/>
      <c r="G46" s="294"/>
      <c r="H46" s="294"/>
    </row>
    <row r="47" spans="1:8" x14ac:dyDescent="0.2">
      <c r="A47" s="380" t="s">
        <v>286</v>
      </c>
      <c r="B47" s="336" t="s">
        <v>172</v>
      </c>
      <c r="C47" s="184" t="s">
        <v>287</v>
      </c>
      <c r="D47" s="190">
        <v>5.0000000000000001E-4</v>
      </c>
      <c r="E47" s="186">
        <f>D47*$D$13</f>
        <v>125</v>
      </c>
      <c r="F47" s="264"/>
    </row>
    <row r="48" spans="1:8" s="293" customFormat="1" x14ac:dyDescent="0.2">
      <c r="A48" s="380" t="s">
        <v>167</v>
      </c>
      <c r="B48" s="336" t="s">
        <v>183</v>
      </c>
      <c r="C48" s="311"/>
      <c r="D48" s="3"/>
      <c r="E48" s="3"/>
      <c r="F48" s="3"/>
      <c r="G48" s="253"/>
      <c r="H48" s="253"/>
    </row>
    <row r="49" spans="1:8" ht="48" customHeight="1" x14ac:dyDescent="0.2">
      <c r="A49" s="381" t="s">
        <v>288</v>
      </c>
      <c r="B49" s="336" t="s">
        <v>172</v>
      </c>
      <c r="C49" s="54" t="s">
        <v>474</v>
      </c>
      <c r="D49" s="269" t="s">
        <v>475</v>
      </c>
      <c r="E49" s="270"/>
      <c r="F49" s="262" t="s">
        <v>291</v>
      </c>
      <c r="G49" s="293"/>
      <c r="H49" s="293"/>
    </row>
    <row r="50" spans="1:8" x14ac:dyDescent="0.2">
      <c r="A50" s="380" t="s">
        <v>592</v>
      </c>
      <c r="B50" s="336" t="s">
        <v>172</v>
      </c>
      <c r="C50" s="54"/>
      <c r="D50" s="272" t="s">
        <v>551</v>
      </c>
      <c r="E50" s="272" t="s">
        <v>552</v>
      </c>
      <c r="F50" s="263"/>
      <c r="G50" s="293"/>
      <c r="H50" s="293"/>
    </row>
    <row r="51" spans="1:8" x14ac:dyDescent="0.2">
      <c r="A51" s="380" t="s">
        <v>292</v>
      </c>
      <c r="B51" s="336" t="s">
        <v>172</v>
      </c>
      <c r="C51" s="93" t="s">
        <v>238</v>
      </c>
      <c r="D51" s="305" t="s">
        <v>239</v>
      </c>
      <c r="E51" s="257" t="str">
        <f>D51</f>
        <v>Actual</v>
      </c>
      <c r="F51" s="263"/>
      <c r="G51" s="293"/>
      <c r="H51" s="293"/>
    </row>
    <row r="52" spans="1:8" x14ac:dyDescent="0.2">
      <c r="A52" s="380" t="s">
        <v>293</v>
      </c>
      <c r="B52" s="336" t="s">
        <v>172</v>
      </c>
      <c r="C52" s="188" t="s">
        <v>294</v>
      </c>
      <c r="D52" s="274"/>
      <c r="E52" s="275">
        <f>D52*$D$18</f>
        <v>0</v>
      </c>
      <c r="F52" s="263"/>
    </row>
    <row r="53" spans="1:8" x14ac:dyDescent="0.2">
      <c r="A53" s="380" t="s">
        <v>295</v>
      </c>
      <c r="B53" s="336" t="s">
        <v>172</v>
      </c>
      <c r="C53" s="188" t="s">
        <v>296</v>
      </c>
      <c r="D53" s="274"/>
      <c r="E53" s="275">
        <f>D53*$D$19</f>
        <v>0</v>
      </c>
      <c r="F53" s="263"/>
    </row>
    <row r="54" spans="1:8" x14ac:dyDescent="0.2">
      <c r="A54" s="380" t="s">
        <v>297</v>
      </c>
      <c r="B54" s="336" t="s">
        <v>172</v>
      </c>
      <c r="C54" s="189" t="s">
        <v>476</v>
      </c>
      <c r="D54" s="273">
        <f>+D52+D53</f>
        <v>0</v>
      </c>
      <c r="E54" s="273">
        <f>+E52+E53</f>
        <v>0</v>
      </c>
      <c r="F54" s="264"/>
    </row>
    <row r="55" spans="1:8" x14ac:dyDescent="0.2">
      <c r="A55" s="380" t="s">
        <v>167</v>
      </c>
      <c r="B55" s="336" t="s">
        <v>183</v>
      </c>
      <c r="C55" s="311"/>
      <c r="D55" s="3"/>
      <c r="E55" s="3"/>
      <c r="F55" s="3"/>
    </row>
    <row r="56" spans="1:8" ht="30.75" customHeight="1" x14ac:dyDescent="0.2">
      <c r="A56" s="380" t="s">
        <v>299</v>
      </c>
      <c r="B56" s="336" t="s">
        <v>183</v>
      </c>
      <c r="C56" s="315" t="s">
        <v>477</v>
      </c>
      <c r="D56" s="282" t="s">
        <v>478</v>
      </c>
      <c r="E56" s="282"/>
      <c r="F56" s="282"/>
    </row>
    <row r="57" spans="1:8" s="293" customFormat="1" ht="63" customHeight="1" x14ac:dyDescent="0.2">
      <c r="A57" s="381" t="s">
        <v>301</v>
      </c>
      <c r="B57" s="336" t="s">
        <v>172</v>
      </c>
      <c r="C57" s="54" t="s">
        <v>479</v>
      </c>
      <c r="D57" s="231" t="s">
        <v>480</v>
      </c>
      <c r="E57" s="258"/>
      <c r="F57" s="262" t="s">
        <v>304</v>
      </c>
      <c r="G57" s="253"/>
      <c r="H57" s="253"/>
    </row>
    <row r="58" spans="1:8" x14ac:dyDescent="0.2">
      <c r="A58" s="380" t="s">
        <v>305</v>
      </c>
      <c r="B58" s="336" t="s">
        <v>172</v>
      </c>
      <c r="C58" s="188" t="s">
        <v>238</v>
      </c>
      <c r="D58" s="305" t="s">
        <v>239</v>
      </c>
      <c r="E58" s="257" t="str">
        <f>D58</f>
        <v>Actual</v>
      </c>
      <c r="F58" s="263"/>
      <c r="G58" s="293"/>
      <c r="H58" s="293"/>
    </row>
    <row r="59" spans="1:8" s="294" customFormat="1" x14ac:dyDescent="0.2">
      <c r="A59" s="380" t="s">
        <v>306</v>
      </c>
      <c r="B59" s="336" t="s">
        <v>172</v>
      </c>
      <c r="C59" s="188" t="s">
        <v>307</v>
      </c>
      <c r="D59" s="181">
        <v>2E-3</v>
      </c>
      <c r="E59" s="182">
        <f>D59*$D$13</f>
        <v>500</v>
      </c>
      <c r="F59" s="263"/>
      <c r="G59" s="253"/>
      <c r="H59" s="253"/>
    </row>
    <row r="60" spans="1:8" x14ac:dyDescent="0.2">
      <c r="A60" s="380" t="s">
        <v>308</v>
      </c>
      <c r="B60" s="336" t="s">
        <v>172</v>
      </c>
      <c r="C60" s="188" t="s">
        <v>309</v>
      </c>
      <c r="D60" s="181">
        <v>0</v>
      </c>
      <c r="E60" s="182">
        <f>D60*$D$13</f>
        <v>0</v>
      </c>
      <c r="F60" s="263"/>
      <c r="G60" s="294"/>
      <c r="H60" s="294"/>
    </row>
    <row r="61" spans="1:8" x14ac:dyDescent="0.2">
      <c r="A61" s="380" t="s">
        <v>310</v>
      </c>
      <c r="B61" s="336" t="s">
        <v>172</v>
      </c>
      <c r="C61" s="189" t="s">
        <v>311</v>
      </c>
      <c r="D61" s="185">
        <f>+SUM(D59:D60)</f>
        <v>2E-3</v>
      </c>
      <c r="E61" s="186">
        <f>D61*$D$13</f>
        <v>500</v>
      </c>
      <c r="F61" s="264"/>
    </row>
    <row r="62" spans="1:8" x14ac:dyDescent="0.2">
      <c r="A62" s="380" t="s">
        <v>167</v>
      </c>
      <c r="B62" s="336" t="s">
        <v>183</v>
      </c>
      <c r="C62" s="312"/>
      <c r="D62" s="363"/>
      <c r="E62" s="363"/>
      <c r="F62" s="3"/>
    </row>
    <row r="63" spans="1:8" ht="120" customHeight="1" x14ac:dyDescent="0.2">
      <c r="A63" s="381" t="s">
        <v>312</v>
      </c>
      <c r="B63" s="336" t="s">
        <v>172</v>
      </c>
      <c r="C63" s="54" t="s">
        <v>481</v>
      </c>
      <c r="D63" s="231" t="s">
        <v>482</v>
      </c>
      <c r="E63" s="258"/>
      <c r="F63" s="262" t="s">
        <v>315</v>
      </c>
    </row>
    <row r="64" spans="1:8" x14ac:dyDescent="0.2">
      <c r="A64" s="380" t="s">
        <v>316</v>
      </c>
      <c r="B64" s="336" t="s">
        <v>172</v>
      </c>
      <c r="C64" s="188" t="s">
        <v>238</v>
      </c>
      <c r="D64" s="305" t="s">
        <v>239</v>
      </c>
      <c r="E64" s="257" t="str">
        <f>D64</f>
        <v>Actual</v>
      </c>
      <c r="F64" s="263"/>
    </row>
    <row r="65" spans="1:8" s="293" customFormat="1" x14ac:dyDescent="0.2">
      <c r="A65" s="380" t="s">
        <v>317</v>
      </c>
      <c r="B65" s="336" t="s">
        <v>172</v>
      </c>
      <c r="C65" s="191" t="s">
        <v>318</v>
      </c>
      <c r="D65" s="181">
        <v>6.9999999999999999E-4</v>
      </c>
      <c r="E65" s="182">
        <f>D65*$D$13</f>
        <v>175</v>
      </c>
      <c r="F65" s="263"/>
      <c r="G65" s="253"/>
      <c r="H65" s="253"/>
    </row>
    <row r="66" spans="1:8" x14ac:dyDescent="0.2">
      <c r="A66" s="380" t="s">
        <v>319</v>
      </c>
      <c r="B66" s="336" t="s">
        <v>172</v>
      </c>
      <c r="C66" s="191" t="s">
        <v>320</v>
      </c>
      <c r="D66" s="181">
        <v>2.5000000000000001E-3</v>
      </c>
      <c r="E66" s="182">
        <f>D66*$D$13</f>
        <v>625</v>
      </c>
      <c r="F66" s="263"/>
      <c r="G66" s="293"/>
      <c r="H66" s="293"/>
    </row>
    <row r="67" spans="1:8" ht="25.5" customHeight="1" x14ac:dyDescent="0.2">
      <c r="A67" s="380" t="s">
        <v>321</v>
      </c>
      <c r="B67" s="336" t="s">
        <v>172</v>
      </c>
      <c r="C67" s="191" t="s">
        <v>322</v>
      </c>
      <c r="D67" s="181">
        <v>0</v>
      </c>
      <c r="E67" s="182">
        <f>D67*$D$13</f>
        <v>0</v>
      </c>
      <c r="F67" s="263"/>
    </row>
    <row r="68" spans="1:8" x14ac:dyDescent="0.2">
      <c r="A68" s="380" t="s">
        <v>323</v>
      </c>
      <c r="B68" s="336" t="s">
        <v>172</v>
      </c>
      <c r="C68" s="191" t="s">
        <v>324</v>
      </c>
      <c r="D68" s="181">
        <v>0</v>
      </c>
      <c r="E68" s="182">
        <f>D68*$D$13</f>
        <v>0</v>
      </c>
      <c r="F68" s="263"/>
    </row>
    <row r="69" spans="1:8" x14ac:dyDescent="0.2">
      <c r="A69" s="380" t="s">
        <v>325</v>
      </c>
      <c r="B69" s="336" t="s">
        <v>172</v>
      </c>
      <c r="C69" s="189" t="s">
        <v>483</v>
      </c>
      <c r="D69" s="185">
        <f>+SUM(D65:D68)</f>
        <v>3.2000000000000002E-3</v>
      </c>
      <c r="E69" s="186">
        <f>D69*$D$13</f>
        <v>800</v>
      </c>
      <c r="F69" s="264"/>
    </row>
    <row r="70" spans="1:8" x14ac:dyDescent="0.2">
      <c r="A70" s="380" t="s">
        <v>167</v>
      </c>
      <c r="B70" s="336" t="s">
        <v>183</v>
      </c>
      <c r="C70" s="313"/>
      <c r="D70" s="314"/>
      <c r="E70" s="314"/>
      <c r="F70" s="3"/>
    </row>
    <row r="71" spans="1:8" s="293" customFormat="1" ht="52.5" customHeight="1" x14ac:dyDescent="0.2">
      <c r="A71" s="381" t="s">
        <v>327</v>
      </c>
      <c r="B71" s="336" t="s">
        <v>172</v>
      </c>
      <c r="C71" s="54" t="s">
        <v>328</v>
      </c>
      <c r="D71" s="231" t="s">
        <v>329</v>
      </c>
      <c r="E71" s="258"/>
      <c r="F71" s="276" t="s">
        <v>553</v>
      </c>
      <c r="G71" s="253"/>
      <c r="H71" s="253"/>
    </row>
    <row r="72" spans="1:8" ht="12.75" customHeight="1" x14ac:dyDescent="0.2">
      <c r="A72" s="380" t="s">
        <v>331</v>
      </c>
      <c r="B72" s="336" t="s">
        <v>172</v>
      </c>
      <c r="C72" s="188" t="s">
        <v>238</v>
      </c>
      <c r="D72" s="305" t="s">
        <v>239</v>
      </c>
      <c r="E72" s="257" t="str">
        <f>D72</f>
        <v>Actual</v>
      </c>
      <c r="F72" s="277"/>
      <c r="G72" s="293"/>
      <c r="H72" s="293"/>
    </row>
    <row r="73" spans="1:8" x14ac:dyDescent="0.2">
      <c r="A73" s="380" t="s">
        <v>332</v>
      </c>
      <c r="B73" s="336" t="s">
        <v>172</v>
      </c>
      <c r="C73" s="191" t="s">
        <v>333</v>
      </c>
      <c r="D73" s="181">
        <v>1E-3</v>
      </c>
      <c r="E73" s="182">
        <f>D73*$D$13</f>
        <v>250</v>
      </c>
      <c r="F73" s="277"/>
    </row>
    <row r="74" spans="1:8" x14ac:dyDescent="0.2">
      <c r="A74" s="380" t="s">
        <v>334</v>
      </c>
      <c r="B74" s="336" t="s">
        <v>172</v>
      </c>
      <c r="C74" s="188" t="s">
        <v>335</v>
      </c>
      <c r="D74" s="181">
        <v>0</v>
      </c>
      <c r="E74" s="182">
        <f>D74*$D$13</f>
        <v>0</v>
      </c>
      <c r="F74" s="277"/>
    </row>
    <row r="75" spans="1:8" x14ac:dyDescent="0.2">
      <c r="A75" s="380" t="s">
        <v>336</v>
      </c>
      <c r="B75" s="336" t="s">
        <v>172</v>
      </c>
      <c r="C75" s="189" t="s">
        <v>337</v>
      </c>
      <c r="D75" s="185">
        <f>+SUM(D73:D74)</f>
        <v>1E-3</v>
      </c>
      <c r="E75" s="186">
        <f>D75*$D$13</f>
        <v>250</v>
      </c>
      <c r="F75" s="278"/>
    </row>
    <row r="76" spans="1:8" x14ac:dyDescent="0.2">
      <c r="A76" s="380" t="s">
        <v>167</v>
      </c>
      <c r="B76" s="336" t="s">
        <v>183</v>
      </c>
      <c r="C76" s="313"/>
      <c r="D76" s="314"/>
      <c r="E76" s="314"/>
      <c r="F76" s="3"/>
    </row>
    <row r="77" spans="1:8" ht="94.5" customHeight="1" x14ac:dyDescent="0.2">
      <c r="A77" s="381" t="s">
        <v>338</v>
      </c>
      <c r="B77" s="336" t="s">
        <v>172</v>
      </c>
      <c r="C77" s="54" t="s">
        <v>484</v>
      </c>
      <c r="D77" s="231" t="s">
        <v>485</v>
      </c>
      <c r="E77" s="258"/>
      <c r="F77" s="279" t="s">
        <v>554</v>
      </c>
    </row>
    <row r="78" spans="1:8" x14ac:dyDescent="0.2">
      <c r="A78" s="382" t="s">
        <v>341</v>
      </c>
      <c r="B78" s="336" t="s">
        <v>172</v>
      </c>
      <c r="C78" s="188" t="s">
        <v>238</v>
      </c>
      <c r="D78" s="305" t="s">
        <v>239</v>
      </c>
      <c r="E78" s="257" t="str">
        <f>D78</f>
        <v>Actual</v>
      </c>
      <c r="F78" s="279"/>
    </row>
    <row r="79" spans="1:8" s="293" customFormat="1" x14ac:dyDescent="0.2">
      <c r="A79" s="385" t="s">
        <v>556</v>
      </c>
      <c r="B79" s="336" t="s">
        <v>172</v>
      </c>
      <c r="C79" s="191" t="s">
        <v>486</v>
      </c>
      <c r="D79" s="181">
        <v>8.0000000000000004E-4</v>
      </c>
      <c r="E79" s="182">
        <f>D79*$D$13</f>
        <v>200</v>
      </c>
      <c r="F79" s="279"/>
      <c r="G79" s="253"/>
      <c r="H79" s="253"/>
    </row>
    <row r="80" spans="1:8" x14ac:dyDescent="0.2">
      <c r="A80" s="385" t="s">
        <v>557</v>
      </c>
      <c r="B80" s="336" t="s">
        <v>172</v>
      </c>
      <c r="C80" s="191" t="s">
        <v>487</v>
      </c>
      <c r="D80" s="181">
        <v>0</v>
      </c>
      <c r="E80" s="182">
        <f>D80*$D$13</f>
        <v>0</v>
      </c>
      <c r="F80" s="279"/>
      <c r="G80" s="293"/>
      <c r="H80" s="293"/>
    </row>
    <row r="81" spans="1:8" ht="25.5" customHeight="1" x14ac:dyDescent="0.2">
      <c r="A81" s="385" t="s">
        <v>556</v>
      </c>
      <c r="B81" s="336" t="s">
        <v>172</v>
      </c>
      <c r="C81" s="191" t="s">
        <v>488</v>
      </c>
      <c r="D81" s="181">
        <v>3.0000000000000001E-3</v>
      </c>
      <c r="E81" s="182">
        <f>D81*$D$13</f>
        <v>750</v>
      </c>
      <c r="F81" s="279"/>
    </row>
    <row r="82" spans="1:8" x14ac:dyDescent="0.2">
      <c r="A82" s="385" t="s">
        <v>555</v>
      </c>
      <c r="B82" s="336" t="s">
        <v>172</v>
      </c>
      <c r="C82" s="191" t="s">
        <v>489</v>
      </c>
      <c r="D82" s="181">
        <v>0</v>
      </c>
      <c r="E82" s="182">
        <f>D82*$D$13</f>
        <v>0</v>
      </c>
      <c r="F82" s="279"/>
    </row>
    <row r="83" spans="1:8" x14ac:dyDescent="0.2">
      <c r="A83" s="380" t="s">
        <v>350</v>
      </c>
      <c r="B83" s="336" t="s">
        <v>172</v>
      </c>
      <c r="C83" s="192" t="s">
        <v>490</v>
      </c>
      <c r="D83" s="185">
        <f>SUM(D79:D82)</f>
        <v>3.8E-3</v>
      </c>
      <c r="E83" s="186">
        <f>D83*$D$13</f>
        <v>950</v>
      </c>
      <c r="F83" s="279"/>
    </row>
    <row r="84" spans="1:8" x14ac:dyDescent="0.2">
      <c r="A84" s="380" t="s">
        <v>167</v>
      </c>
      <c r="B84" s="336" t="s">
        <v>183</v>
      </c>
      <c r="C84" s="313"/>
      <c r="D84" s="314"/>
      <c r="E84" s="314"/>
      <c r="F84" s="3"/>
    </row>
    <row r="85" spans="1:8" ht="48" customHeight="1" x14ac:dyDescent="0.2">
      <c r="A85" s="381" t="s">
        <v>352</v>
      </c>
      <c r="B85" s="336" t="s">
        <v>172</v>
      </c>
      <c r="C85" s="54" t="s">
        <v>353</v>
      </c>
      <c r="D85" s="219" t="s">
        <v>491</v>
      </c>
      <c r="E85" s="221"/>
      <c r="F85" s="262" t="s">
        <v>355</v>
      </c>
    </row>
    <row r="86" spans="1:8" x14ac:dyDescent="0.2">
      <c r="A86" s="380" t="s">
        <v>356</v>
      </c>
      <c r="B86" s="336" t="s">
        <v>172</v>
      </c>
      <c r="C86" s="188" t="s">
        <v>238</v>
      </c>
      <c r="D86" s="305" t="s">
        <v>239</v>
      </c>
      <c r="E86" s="257" t="str">
        <f>D86</f>
        <v>Actual</v>
      </c>
      <c r="F86" s="263"/>
    </row>
    <row r="87" spans="1:8" x14ac:dyDescent="0.2">
      <c r="A87" s="380" t="s">
        <v>357</v>
      </c>
      <c r="B87" s="336" t="s">
        <v>172</v>
      </c>
      <c r="C87" s="188" t="s">
        <v>358</v>
      </c>
      <c r="D87" s="181">
        <v>3.0000000000000001E-3</v>
      </c>
      <c r="E87" s="187"/>
      <c r="F87" s="263"/>
    </row>
    <row r="88" spans="1:8" x14ac:dyDescent="0.2">
      <c r="A88" s="380" t="s">
        <v>359</v>
      </c>
      <c r="B88" s="336" t="s">
        <v>172</v>
      </c>
      <c r="C88" s="191" t="s">
        <v>360</v>
      </c>
      <c r="D88" s="181">
        <v>0.5</v>
      </c>
      <c r="E88" s="187"/>
      <c r="F88" s="263"/>
    </row>
    <row r="89" spans="1:8" s="293" customFormat="1" x14ac:dyDescent="0.2">
      <c r="A89" s="380" t="s">
        <v>361</v>
      </c>
      <c r="B89" s="336" t="s">
        <v>172</v>
      </c>
      <c r="C89" s="191" t="s">
        <v>362</v>
      </c>
      <c r="D89" s="194">
        <f>(100%-D88)*D87</f>
        <v>1.5E-3</v>
      </c>
      <c r="E89" s="195">
        <f>D89*$D$13</f>
        <v>375</v>
      </c>
      <c r="F89" s="263"/>
      <c r="G89" s="253"/>
      <c r="H89" s="253"/>
    </row>
    <row r="90" spans="1:8" x14ac:dyDescent="0.2">
      <c r="A90" s="380" t="s">
        <v>363</v>
      </c>
      <c r="B90" s="336" t="s">
        <v>172</v>
      </c>
      <c r="C90" s="188" t="s">
        <v>364</v>
      </c>
      <c r="D90" s="181">
        <v>0</v>
      </c>
      <c r="E90" s="187"/>
      <c r="F90" s="263"/>
      <c r="G90" s="293"/>
      <c r="H90" s="293"/>
    </row>
    <row r="91" spans="1:8" x14ac:dyDescent="0.2">
      <c r="A91" s="380" t="s">
        <v>365</v>
      </c>
      <c r="B91" s="336" t="s">
        <v>172</v>
      </c>
      <c r="C91" s="191" t="s">
        <v>366</v>
      </c>
      <c r="D91" s="196">
        <v>0</v>
      </c>
      <c r="E91" s="187"/>
      <c r="F91" s="263"/>
    </row>
    <row r="92" spans="1:8" x14ac:dyDescent="0.2">
      <c r="A92" s="380" t="s">
        <v>367</v>
      </c>
      <c r="B92" s="336" t="s">
        <v>172</v>
      </c>
      <c r="C92" s="191" t="s">
        <v>368</v>
      </c>
      <c r="D92" s="194">
        <f>(100%-D91)*D90</f>
        <v>0</v>
      </c>
      <c r="E92" s="195">
        <f>D92*$D$13</f>
        <v>0</v>
      </c>
      <c r="F92" s="263"/>
    </row>
    <row r="93" spans="1:8" x14ac:dyDescent="0.2">
      <c r="A93" s="380" t="s">
        <v>369</v>
      </c>
      <c r="B93" s="336" t="s">
        <v>172</v>
      </c>
      <c r="C93" s="192" t="s">
        <v>370</v>
      </c>
      <c r="D93" s="185">
        <f>D89+D92</f>
        <v>1.5E-3</v>
      </c>
      <c r="E93" s="197">
        <f>D93*$D$13</f>
        <v>375</v>
      </c>
      <c r="F93" s="264"/>
    </row>
    <row r="94" spans="1:8" x14ac:dyDescent="0.2">
      <c r="A94" s="380" t="s">
        <v>167</v>
      </c>
      <c r="B94" s="336" t="s">
        <v>183</v>
      </c>
      <c r="C94" s="198"/>
      <c r="D94" s="199"/>
      <c r="E94" s="199"/>
      <c r="F94" s="3"/>
    </row>
    <row r="95" spans="1:8" s="293" customFormat="1" ht="70.5" customHeight="1" x14ac:dyDescent="0.2">
      <c r="A95" s="381" t="s">
        <v>371</v>
      </c>
      <c r="B95" s="336" t="s">
        <v>172</v>
      </c>
      <c r="C95" s="54" t="s">
        <v>372</v>
      </c>
      <c r="D95" s="219" t="s">
        <v>492</v>
      </c>
      <c r="E95" s="221"/>
      <c r="F95" s="262" t="s">
        <v>374</v>
      </c>
      <c r="G95" s="253"/>
      <c r="H95" s="253"/>
    </row>
    <row r="96" spans="1:8" x14ac:dyDescent="0.2">
      <c r="A96" s="380" t="s">
        <v>375</v>
      </c>
      <c r="B96" s="336" t="s">
        <v>172</v>
      </c>
      <c r="C96" s="188" t="s">
        <v>238</v>
      </c>
      <c r="D96" s="305" t="s">
        <v>239</v>
      </c>
      <c r="E96" s="257" t="str">
        <f>D96</f>
        <v>Actual</v>
      </c>
      <c r="F96" s="263"/>
      <c r="G96" s="293"/>
      <c r="H96" s="293"/>
    </row>
    <row r="97" spans="1:8" x14ac:dyDescent="0.2">
      <c r="A97" s="380" t="s">
        <v>376</v>
      </c>
      <c r="B97" s="336" t="s">
        <v>172</v>
      </c>
      <c r="C97" s="188" t="s">
        <v>377</v>
      </c>
      <c r="D97" s="181">
        <v>5.0000000000000001E-4</v>
      </c>
      <c r="E97" s="182">
        <f>D97*$D$13</f>
        <v>125</v>
      </c>
      <c r="F97" s="263"/>
    </row>
    <row r="98" spans="1:8" x14ac:dyDescent="0.2">
      <c r="A98" s="380" t="s">
        <v>378</v>
      </c>
      <c r="B98" s="336" t="s">
        <v>172</v>
      </c>
      <c r="C98" s="188" t="s">
        <v>379</v>
      </c>
      <c r="D98" s="181">
        <v>0</v>
      </c>
      <c r="E98" s="182">
        <f>D98*$D$13</f>
        <v>0</v>
      </c>
      <c r="F98" s="263"/>
    </row>
    <row r="99" spans="1:8" x14ac:dyDescent="0.2">
      <c r="A99" s="380" t="s">
        <v>380</v>
      </c>
      <c r="B99" s="336" t="s">
        <v>172</v>
      </c>
      <c r="C99" s="189" t="s">
        <v>381</v>
      </c>
      <c r="D99" s="185">
        <f>+SUM(D97:D98)</f>
        <v>5.0000000000000001E-4</v>
      </c>
      <c r="E99" s="186">
        <f>D99*$D$13</f>
        <v>125</v>
      </c>
      <c r="F99" s="264"/>
    </row>
    <row r="100" spans="1:8" x14ac:dyDescent="0.2">
      <c r="A100" s="383" t="s">
        <v>167</v>
      </c>
      <c r="B100" s="336" t="s">
        <v>183</v>
      </c>
      <c r="C100" s="313"/>
      <c r="D100" s="314"/>
      <c r="E100" s="314"/>
      <c r="F100" s="3"/>
    </row>
    <row r="101" spans="1:8" s="293" customFormat="1" ht="50.25" customHeight="1" x14ac:dyDescent="0.2">
      <c r="A101" s="380" t="s">
        <v>382</v>
      </c>
      <c r="B101" s="336" t="s">
        <v>172</v>
      </c>
      <c r="C101" s="54" t="s">
        <v>383</v>
      </c>
      <c r="D101" s="219" t="s">
        <v>493</v>
      </c>
      <c r="E101" s="221"/>
      <c r="F101" s="262" t="s">
        <v>385</v>
      </c>
      <c r="G101" s="253"/>
      <c r="H101" s="253"/>
    </row>
    <row r="102" spans="1:8" x14ac:dyDescent="0.2">
      <c r="A102" s="380" t="s">
        <v>386</v>
      </c>
      <c r="B102" s="336" t="s">
        <v>172</v>
      </c>
      <c r="C102" s="188" t="s">
        <v>238</v>
      </c>
      <c r="D102" s="305" t="s">
        <v>239</v>
      </c>
      <c r="E102" s="257" t="str">
        <f>D102</f>
        <v>Actual</v>
      </c>
      <c r="F102" s="263"/>
      <c r="G102" s="293"/>
      <c r="H102" s="293"/>
    </row>
    <row r="103" spans="1:8" x14ac:dyDescent="0.2">
      <c r="A103" s="380" t="s">
        <v>387</v>
      </c>
      <c r="B103" s="336" t="s">
        <v>172</v>
      </c>
      <c r="C103" s="188" t="s">
        <v>388</v>
      </c>
      <c r="D103" s="181">
        <v>1.1999999999999999E-3</v>
      </c>
      <c r="E103" s="182">
        <f>D103*$D$13</f>
        <v>300</v>
      </c>
      <c r="F103" s="263"/>
    </row>
    <row r="104" spans="1:8" x14ac:dyDescent="0.2">
      <c r="A104" s="380" t="s">
        <v>389</v>
      </c>
      <c r="B104" s="336" t="s">
        <v>172</v>
      </c>
      <c r="C104" s="188" t="s">
        <v>390</v>
      </c>
      <c r="D104" s="181">
        <v>0</v>
      </c>
      <c r="E104" s="182">
        <f>D104*$D$13</f>
        <v>0</v>
      </c>
      <c r="F104" s="263"/>
    </row>
    <row r="105" spans="1:8" x14ac:dyDescent="0.2">
      <c r="A105" s="380" t="s">
        <v>391</v>
      </c>
      <c r="B105" s="336" t="s">
        <v>172</v>
      </c>
      <c r="C105" s="189" t="s">
        <v>564</v>
      </c>
      <c r="D105" s="185">
        <f>+SUM(D103:D104)</f>
        <v>1.1999999999999999E-3</v>
      </c>
      <c r="E105" s="186">
        <f>D105*$D$13</f>
        <v>300</v>
      </c>
      <c r="F105" s="264"/>
    </row>
    <row r="106" spans="1:8" x14ac:dyDescent="0.2">
      <c r="A106" s="380" t="s">
        <v>167</v>
      </c>
      <c r="B106" s="336" t="s">
        <v>183</v>
      </c>
      <c r="C106" s="311"/>
      <c r="D106" s="3"/>
      <c r="E106" s="3"/>
      <c r="F106" s="3"/>
    </row>
    <row r="107" spans="1:8" s="293" customFormat="1" ht="36" customHeight="1" x14ac:dyDescent="0.2">
      <c r="A107" s="380" t="s">
        <v>392</v>
      </c>
      <c r="B107" s="336" t="s">
        <v>172</v>
      </c>
      <c r="C107" s="54" t="s">
        <v>393</v>
      </c>
      <c r="D107" s="219" t="s">
        <v>494</v>
      </c>
      <c r="E107" s="221"/>
      <c r="F107" s="262" t="s">
        <v>558</v>
      </c>
      <c r="G107" s="253"/>
      <c r="H107" s="253"/>
    </row>
    <row r="108" spans="1:8" x14ac:dyDescent="0.2">
      <c r="A108" s="380" t="s">
        <v>396</v>
      </c>
      <c r="B108" s="336" t="s">
        <v>172</v>
      </c>
      <c r="C108" s="188" t="s">
        <v>238</v>
      </c>
      <c r="D108" s="305" t="s">
        <v>239</v>
      </c>
      <c r="E108" s="257" t="str">
        <f>D108</f>
        <v>Actual</v>
      </c>
      <c r="F108" s="263"/>
      <c r="G108" s="293"/>
      <c r="H108" s="293"/>
    </row>
    <row r="109" spans="1:8" x14ac:dyDescent="0.2">
      <c r="A109" s="380" t="s">
        <v>397</v>
      </c>
      <c r="B109" s="336" t="s">
        <v>172</v>
      </c>
      <c r="C109" s="188" t="s">
        <v>398</v>
      </c>
      <c r="D109" s="181">
        <v>1E-3</v>
      </c>
      <c r="E109" s="182">
        <f>D109*$D$13</f>
        <v>250</v>
      </c>
      <c r="F109" s="263"/>
    </row>
    <row r="110" spans="1:8" x14ac:dyDescent="0.2">
      <c r="A110" s="380" t="s">
        <v>399</v>
      </c>
      <c r="B110" s="336" t="s">
        <v>172</v>
      </c>
      <c r="C110" s="188" t="s">
        <v>400</v>
      </c>
      <c r="D110" s="181">
        <v>0</v>
      </c>
      <c r="E110" s="182">
        <f>D110*$D$13</f>
        <v>0</v>
      </c>
      <c r="F110" s="263"/>
    </row>
    <row r="111" spans="1:8" x14ac:dyDescent="0.2">
      <c r="A111" s="380" t="s">
        <v>401</v>
      </c>
      <c r="B111" s="336" t="s">
        <v>172</v>
      </c>
      <c r="C111" s="189" t="s">
        <v>402</v>
      </c>
      <c r="D111" s="185">
        <f>+SUM(D109:D110)</f>
        <v>1E-3</v>
      </c>
      <c r="E111" s="186">
        <f>D111*$D$13</f>
        <v>250</v>
      </c>
      <c r="F111" s="264"/>
    </row>
    <row r="112" spans="1:8" x14ac:dyDescent="0.2">
      <c r="A112" s="380" t="s">
        <v>167</v>
      </c>
      <c r="B112" s="336" t="s">
        <v>183</v>
      </c>
      <c r="C112" s="177"/>
      <c r="D112" s="172"/>
      <c r="E112" s="172"/>
      <c r="F112" s="172"/>
    </row>
    <row r="113" spans="1:6" ht="15.75" x14ac:dyDescent="0.2">
      <c r="A113" s="380" t="s">
        <v>403</v>
      </c>
      <c r="B113" s="336" t="s">
        <v>172</v>
      </c>
      <c r="C113" s="171" t="s">
        <v>404</v>
      </c>
      <c r="D113" s="193" t="s">
        <v>406</v>
      </c>
      <c r="E113" s="193" t="s">
        <v>408</v>
      </c>
      <c r="F113" s="172"/>
    </row>
    <row r="114" spans="1:6" x14ac:dyDescent="0.2">
      <c r="A114" s="380" t="s">
        <v>405</v>
      </c>
      <c r="B114" s="336" t="s">
        <v>172</v>
      </c>
      <c r="C114" s="126" t="s">
        <v>9</v>
      </c>
      <c r="D114" s="285">
        <f>D9</f>
        <v>44196</v>
      </c>
      <c r="E114" s="285">
        <f>D114</f>
        <v>44196</v>
      </c>
      <c r="F114" s="172"/>
    </row>
    <row r="115" spans="1:6" x14ac:dyDescent="0.2">
      <c r="A115" s="380" t="s">
        <v>409</v>
      </c>
      <c r="B115" s="336" t="s">
        <v>172</v>
      </c>
      <c r="C115" s="102" t="s">
        <v>410</v>
      </c>
      <c r="D115" s="280">
        <f>$E$29</f>
        <v>250</v>
      </c>
      <c r="E115" s="283">
        <f>$D$29</f>
        <v>1E-3</v>
      </c>
      <c r="F115" s="172"/>
    </row>
    <row r="116" spans="1:6" x14ac:dyDescent="0.2">
      <c r="A116" s="380" t="s">
        <v>411</v>
      </c>
      <c r="B116" s="336" t="s">
        <v>172</v>
      </c>
      <c r="C116" s="102" t="s">
        <v>412</v>
      </c>
      <c r="D116" s="280">
        <f>$E$33</f>
        <v>500</v>
      </c>
      <c r="E116" s="283">
        <f>$D$33</f>
        <v>2E-3</v>
      </c>
      <c r="F116" s="172"/>
    </row>
    <row r="117" spans="1:6" x14ac:dyDescent="0.2">
      <c r="A117" s="380" t="s">
        <v>413</v>
      </c>
      <c r="B117" s="336" t="s">
        <v>172</v>
      </c>
      <c r="C117" s="102" t="s">
        <v>414</v>
      </c>
      <c r="D117" s="280">
        <f>$E$39</f>
        <v>750</v>
      </c>
      <c r="E117" s="283">
        <f>$D$39</f>
        <v>3.0000000000000001E-3</v>
      </c>
      <c r="F117" s="172"/>
    </row>
    <row r="118" spans="1:6" x14ac:dyDescent="0.2">
      <c r="A118" s="380" t="s">
        <v>415</v>
      </c>
      <c r="B118" s="336" t="s">
        <v>172</v>
      </c>
      <c r="C118" s="102" t="s">
        <v>559</v>
      </c>
      <c r="D118" s="280">
        <f>$E$43</f>
        <v>1000</v>
      </c>
      <c r="E118" s="283">
        <f>$D$43</f>
        <v>4.0000000000000001E-3</v>
      </c>
      <c r="F118" s="172"/>
    </row>
    <row r="119" spans="1:6" x14ac:dyDescent="0.2">
      <c r="A119" s="380" t="s">
        <v>417</v>
      </c>
      <c r="B119" s="336" t="s">
        <v>172</v>
      </c>
      <c r="C119" s="102" t="s">
        <v>34</v>
      </c>
      <c r="D119" s="280">
        <f>$E$47</f>
        <v>125</v>
      </c>
      <c r="E119" s="283">
        <f>$D$47</f>
        <v>5.0000000000000001E-4</v>
      </c>
      <c r="F119" s="172"/>
    </row>
    <row r="120" spans="1:6" x14ac:dyDescent="0.2">
      <c r="A120" s="380" t="s">
        <v>418</v>
      </c>
      <c r="B120" s="336" t="s">
        <v>172</v>
      </c>
      <c r="C120" s="102" t="s">
        <v>419</v>
      </c>
      <c r="D120" s="280">
        <f>$E$54</f>
        <v>0</v>
      </c>
      <c r="E120" s="283">
        <f>D120/$D$13</f>
        <v>0</v>
      </c>
      <c r="F120" s="172"/>
    </row>
    <row r="121" spans="1:6" x14ac:dyDescent="0.2">
      <c r="A121" s="380" t="s">
        <v>420</v>
      </c>
      <c r="B121" s="336" t="s">
        <v>172</v>
      </c>
      <c r="C121" s="102" t="s">
        <v>421</v>
      </c>
      <c r="D121" s="280">
        <f>$E$61</f>
        <v>500</v>
      </c>
      <c r="E121" s="283">
        <f>$D$61</f>
        <v>2E-3</v>
      </c>
      <c r="F121" s="172"/>
    </row>
    <row r="122" spans="1:6" s="292" customFormat="1" x14ac:dyDescent="0.2">
      <c r="A122" s="380" t="s">
        <v>422</v>
      </c>
      <c r="B122" s="336" t="s">
        <v>172</v>
      </c>
      <c r="C122" s="102" t="s">
        <v>423</v>
      </c>
      <c r="D122" s="280">
        <f>$E$69</f>
        <v>800</v>
      </c>
      <c r="E122" s="283">
        <f>$D$69</f>
        <v>3.2000000000000002E-3</v>
      </c>
      <c r="F122" s="176"/>
    </row>
    <row r="123" spans="1:6" x14ac:dyDescent="0.2">
      <c r="A123" s="380" t="s">
        <v>424</v>
      </c>
      <c r="B123" s="336" t="s">
        <v>172</v>
      </c>
      <c r="C123" s="102" t="s">
        <v>425</v>
      </c>
      <c r="D123" s="280">
        <f>$E$75</f>
        <v>250</v>
      </c>
      <c r="E123" s="283">
        <f>$D$75</f>
        <v>1E-3</v>
      </c>
      <c r="F123" s="172"/>
    </row>
    <row r="124" spans="1:6" x14ac:dyDescent="0.2">
      <c r="A124" s="380" t="s">
        <v>426</v>
      </c>
      <c r="B124" s="336" t="s">
        <v>172</v>
      </c>
      <c r="C124" s="102" t="s">
        <v>73</v>
      </c>
      <c r="D124" s="280">
        <f>$E$83</f>
        <v>950</v>
      </c>
      <c r="E124" s="283">
        <f>$D$83</f>
        <v>3.8E-3</v>
      </c>
      <c r="F124" s="172"/>
    </row>
    <row r="125" spans="1:6" x14ac:dyDescent="0.2">
      <c r="A125" s="380" t="s">
        <v>427</v>
      </c>
      <c r="B125" s="336" t="s">
        <v>172</v>
      </c>
      <c r="C125" s="102" t="s">
        <v>80</v>
      </c>
      <c r="D125" s="280">
        <f>$E$93</f>
        <v>375</v>
      </c>
      <c r="E125" s="283">
        <f>$D$93</f>
        <v>1.5E-3</v>
      </c>
      <c r="F125" s="172"/>
    </row>
    <row r="126" spans="1:6" x14ac:dyDescent="0.2">
      <c r="A126" s="380" t="s">
        <v>428</v>
      </c>
      <c r="B126" s="336" t="s">
        <v>172</v>
      </c>
      <c r="C126" s="102" t="s">
        <v>429</v>
      </c>
      <c r="D126" s="280">
        <f>$E$99</f>
        <v>125</v>
      </c>
      <c r="E126" s="283">
        <f>$D$99</f>
        <v>5.0000000000000001E-4</v>
      </c>
      <c r="F126" s="172"/>
    </row>
    <row r="127" spans="1:6" x14ac:dyDescent="0.2">
      <c r="A127" s="380" t="s">
        <v>430</v>
      </c>
      <c r="B127" s="336" t="s">
        <v>172</v>
      </c>
      <c r="C127" s="102" t="s">
        <v>88</v>
      </c>
      <c r="D127" s="280">
        <f>$E$105</f>
        <v>300</v>
      </c>
      <c r="E127" s="283">
        <f>$D$105</f>
        <v>1.1999999999999999E-3</v>
      </c>
      <c r="F127" s="172"/>
    </row>
    <row r="128" spans="1:6" x14ac:dyDescent="0.2">
      <c r="A128" s="380" t="s">
        <v>431</v>
      </c>
      <c r="B128" s="336" t="s">
        <v>172</v>
      </c>
      <c r="C128" s="102" t="s">
        <v>432</v>
      </c>
      <c r="D128" s="280">
        <f>$E$111</f>
        <v>250</v>
      </c>
      <c r="E128" s="283">
        <f>$D$111</f>
        <v>1E-3</v>
      </c>
      <c r="F128" s="172"/>
    </row>
    <row r="129" spans="1:6" x14ac:dyDescent="0.2">
      <c r="A129" s="383" t="s">
        <v>433</v>
      </c>
      <c r="B129" s="336" t="s">
        <v>172</v>
      </c>
      <c r="C129" s="103" t="s">
        <v>434</v>
      </c>
      <c r="D129" s="281">
        <f>SUM(D115:D128)</f>
        <v>6175</v>
      </c>
      <c r="E129" s="284">
        <f>SUM(E115:E128)</f>
        <v>2.4700000000000007E-2</v>
      </c>
      <c r="F129" s="172"/>
    </row>
    <row r="130" spans="1:6" ht="13.5" thickBot="1" x14ac:dyDescent="0.25">
      <c r="A130" s="384" t="s">
        <v>435</v>
      </c>
    </row>
  </sheetData>
  <mergeCells count="31">
    <mergeCell ref="D23:E23"/>
    <mergeCell ref="F25:F29"/>
    <mergeCell ref="D25:E25"/>
    <mergeCell ref="F23:F24"/>
    <mergeCell ref="F31:F33"/>
    <mergeCell ref="D31:E31"/>
    <mergeCell ref="D35:E35"/>
    <mergeCell ref="F35:F39"/>
    <mergeCell ref="D41:E41"/>
    <mergeCell ref="F41:F43"/>
    <mergeCell ref="D45:E45"/>
    <mergeCell ref="F45:F47"/>
    <mergeCell ref="D56:F56"/>
    <mergeCell ref="D49:E49"/>
    <mergeCell ref="F49:F54"/>
    <mergeCell ref="D57:E57"/>
    <mergeCell ref="F57:F61"/>
    <mergeCell ref="F63:F69"/>
    <mergeCell ref="D63:E63"/>
    <mergeCell ref="D71:E71"/>
    <mergeCell ref="F71:F75"/>
    <mergeCell ref="F77:F83"/>
    <mergeCell ref="D77:E77"/>
    <mergeCell ref="F85:F93"/>
    <mergeCell ref="D85:E85"/>
    <mergeCell ref="D95:E95"/>
    <mergeCell ref="F95:F99"/>
    <mergeCell ref="D101:E101"/>
    <mergeCell ref="F101:F105"/>
    <mergeCell ref="D107:E107"/>
    <mergeCell ref="F107:F111"/>
  </mergeCells>
  <phoneticPr fontId="46" type="noConversion"/>
  <conditionalFormatting sqref="E86">
    <cfRule type="cellIs" dxfId="149" priority="73" stopIfTrue="1" operator="equal">
      <formula>"Estimate"</formula>
    </cfRule>
    <cfRule type="cellIs" dxfId="148" priority="74" stopIfTrue="1" operator="equal">
      <formula>"Actual"</formula>
    </cfRule>
    <cfRule type="cellIs" dxfId="147" priority="75" stopIfTrue="1" operator="equal">
      <formula>"Insert"</formula>
    </cfRule>
  </conditionalFormatting>
  <conditionalFormatting sqref="E102">
    <cfRule type="cellIs" dxfId="146" priority="79" stopIfTrue="1" operator="equal">
      <formula>"Estimate"</formula>
    </cfRule>
    <cfRule type="cellIs" dxfId="145" priority="80" stopIfTrue="1" operator="equal">
      <formula>"Actual"</formula>
    </cfRule>
    <cfRule type="cellIs" dxfId="144" priority="81" stopIfTrue="1" operator="equal">
      <formula>"Insert"</formula>
    </cfRule>
  </conditionalFormatting>
  <conditionalFormatting sqref="D26">
    <cfRule type="cellIs" dxfId="143" priority="112" stopIfTrue="1" operator="equal">
      <formula>"Estimate"</formula>
    </cfRule>
    <cfRule type="cellIs" dxfId="142" priority="113" stopIfTrue="1" operator="equal">
      <formula>"Actual"</formula>
    </cfRule>
    <cfRule type="cellIs" dxfId="141" priority="114" stopIfTrue="1" operator="equal">
      <formula>"Insert"</formula>
    </cfRule>
  </conditionalFormatting>
  <conditionalFormatting sqref="E72">
    <cfRule type="cellIs" dxfId="140" priority="67" stopIfTrue="1" operator="equal">
      <formula>"Estimate"</formula>
    </cfRule>
    <cfRule type="cellIs" dxfId="139" priority="68" stopIfTrue="1" operator="equal">
      <formula>"Actual"</formula>
    </cfRule>
    <cfRule type="cellIs" dxfId="138" priority="69" stopIfTrue="1" operator="equal">
      <formula>"Insert"</formula>
    </cfRule>
  </conditionalFormatting>
  <conditionalFormatting sqref="E96">
    <cfRule type="cellIs" dxfId="137" priority="76" stopIfTrue="1" operator="equal">
      <formula>"Estimate"</formula>
    </cfRule>
    <cfRule type="cellIs" dxfId="136" priority="77" stopIfTrue="1" operator="equal">
      <formula>"Actual"</formula>
    </cfRule>
    <cfRule type="cellIs" dxfId="135" priority="78" stopIfTrue="1" operator="equal">
      <formula>"Insert"</formula>
    </cfRule>
  </conditionalFormatting>
  <conditionalFormatting sqref="E78">
    <cfRule type="cellIs" dxfId="134" priority="70" stopIfTrue="1" operator="equal">
      <formula>"Estimate"</formula>
    </cfRule>
    <cfRule type="cellIs" dxfId="133" priority="71" stopIfTrue="1" operator="equal">
      <formula>"Actual"</formula>
    </cfRule>
    <cfRule type="cellIs" dxfId="132" priority="72" stopIfTrue="1" operator="equal">
      <formula>"Insert"</formula>
    </cfRule>
  </conditionalFormatting>
  <conditionalFormatting sqref="E64">
    <cfRule type="cellIs" dxfId="131" priority="64" stopIfTrue="1" operator="equal">
      <formula>"Estimate"</formula>
    </cfRule>
    <cfRule type="cellIs" dxfId="130" priority="65" stopIfTrue="1" operator="equal">
      <formula>"Actual"</formula>
    </cfRule>
    <cfRule type="cellIs" dxfId="129" priority="66" stopIfTrue="1" operator="equal">
      <formula>"Insert"</formula>
    </cfRule>
  </conditionalFormatting>
  <conditionalFormatting sqref="E58">
    <cfRule type="cellIs" dxfId="128" priority="61" stopIfTrue="1" operator="equal">
      <formula>"Estimate"</formula>
    </cfRule>
    <cfRule type="cellIs" dxfId="127" priority="62" stopIfTrue="1" operator="equal">
      <formula>"Actual"</formula>
    </cfRule>
    <cfRule type="cellIs" dxfId="126" priority="63" stopIfTrue="1" operator="equal">
      <formula>"Insert"</formula>
    </cfRule>
  </conditionalFormatting>
  <conditionalFormatting sqref="E46">
    <cfRule type="cellIs" dxfId="125" priority="58" stopIfTrue="1" operator="equal">
      <formula>"Estimate"</formula>
    </cfRule>
    <cfRule type="cellIs" dxfId="124" priority="59" stopIfTrue="1" operator="equal">
      <formula>"Actual"</formula>
    </cfRule>
    <cfRule type="cellIs" dxfId="123" priority="60" stopIfTrue="1" operator="equal">
      <formula>"Insert"</formula>
    </cfRule>
  </conditionalFormatting>
  <conditionalFormatting sqref="E42">
    <cfRule type="cellIs" dxfId="122" priority="55" stopIfTrue="1" operator="equal">
      <formula>"Estimate"</formula>
    </cfRule>
    <cfRule type="cellIs" dxfId="121" priority="56" stopIfTrue="1" operator="equal">
      <formula>"Actual"</formula>
    </cfRule>
    <cfRule type="cellIs" dxfId="120" priority="57" stopIfTrue="1" operator="equal">
      <formula>"Insert"</formula>
    </cfRule>
  </conditionalFormatting>
  <conditionalFormatting sqref="E36">
    <cfRule type="cellIs" dxfId="119" priority="52" stopIfTrue="1" operator="equal">
      <formula>"Estimate"</formula>
    </cfRule>
    <cfRule type="cellIs" dxfId="118" priority="53" stopIfTrue="1" operator="equal">
      <formula>"Actual"</formula>
    </cfRule>
    <cfRule type="cellIs" dxfId="117" priority="54" stopIfTrue="1" operator="equal">
      <formula>"Insert"</formula>
    </cfRule>
  </conditionalFormatting>
  <conditionalFormatting sqref="E32">
    <cfRule type="cellIs" dxfId="116" priority="49" stopIfTrue="1" operator="equal">
      <formula>"Estimate"</formula>
    </cfRule>
    <cfRule type="cellIs" dxfId="115" priority="50" stopIfTrue="1" operator="equal">
      <formula>"Actual"</formula>
    </cfRule>
    <cfRule type="cellIs" dxfId="114" priority="51" stopIfTrue="1" operator="equal">
      <formula>"Insert"</formula>
    </cfRule>
  </conditionalFormatting>
  <conditionalFormatting sqref="E26">
    <cfRule type="cellIs" dxfId="113" priority="46" stopIfTrue="1" operator="equal">
      <formula>"Estimate"</formula>
    </cfRule>
    <cfRule type="cellIs" dxfId="112" priority="47" stopIfTrue="1" operator="equal">
      <formula>"Actual"</formula>
    </cfRule>
    <cfRule type="cellIs" dxfId="111" priority="48" stopIfTrue="1" operator="equal">
      <formula>"Insert"</formula>
    </cfRule>
  </conditionalFormatting>
  <conditionalFormatting sqref="E108">
    <cfRule type="cellIs" dxfId="110" priority="43" stopIfTrue="1" operator="equal">
      <formula>"Estimate"</formula>
    </cfRule>
    <cfRule type="cellIs" dxfId="109" priority="44" stopIfTrue="1" operator="equal">
      <formula>"Actual"</formula>
    </cfRule>
    <cfRule type="cellIs" dxfId="108" priority="45" stopIfTrue="1" operator="equal">
      <formula>"Insert"</formula>
    </cfRule>
  </conditionalFormatting>
  <conditionalFormatting sqref="D32">
    <cfRule type="cellIs" dxfId="107" priority="40" stopIfTrue="1" operator="equal">
      <formula>"Estimate"</formula>
    </cfRule>
    <cfRule type="cellIs" dxfId="106" priority="41" stopIfTrue="1" operator="equal">
      <formula>"Actual"</formula>
    </cfRule>
    <cfRule type="cellIs" dxfId="105" priority="42" stopIfTrue="1" operator="equal">
      <formula>"Insert"</formula>
    </cfRule>
  </conditionalFormatting>
  <conditionalFormatting sqref="D36">
    <cfRule type="cellIs" dxfId="104" priority="37" stopIfTrue="1" operator="equal">
      <formula>"Estimate"</formula>
    </cfRule>
    <cfRule type="cellIs" dxfId="103" priority="38" stopIfTrue="1" operator="equal">
      <formula>"Actual"</formula>
    </cfRule>
    <cfRule type="cellIs" dxfId="102" priority="39" stopIfTrue="1" operator="equal">
      <formula>"Insert"</formula>
    </cfRule>
  </conditionalFormatting>
  <conditionalFormatting sqref="D42">
    <cfRule type="cellIs" dxfId="101" priority="34" stopIfTrue="1" operator="equal">
      <formula>"Estimate"</formula>
    </cfRule>
    <cfRule type="cellIs" dxfId="100" priority="35" stopIfTrue="1" operator="equal">
      <formula>"Actual"</formula>
    </cfRule>
    <cfRule type="cellIs" dxfId="99" priority="36" stopIfTrue="1" operator="equal">
      <formula>"Insert"</formula>
    </cfRule>
  </conditionalFormatting>
  <conditionalFormatting sqref="D46">
    <cfRule type="cellIs" dxfId="98" priority="31" stopIfTrue="1" operator="equal">
      <formula>"Estimate"</formula>
    </cfRule>
    <cfRule type="cellIs" dxfId="97" priority="32" stopIfTrue="1" operator="equal">
      <formula>"Actual"</formula>
    </cfRule>
    <cfRule type="cellIs" dxfId="96" priority="33" stopIfTrue="1" operator="equal">
      <formula>"Insert"</formula>
    </cfRule>
  </conditionalFormatting>
  <conditionalFormatting sqref="D58">
    <cfRule type="cellIs" dxfId="95" priority="28" stopIfTrue="1" operator="equal">
      <formula>"Estimate"</formula>
    </cfRule>
    <cfRule type="cellIs" dxfId="94" priority="29" stopIfTrue="1" operator="equal">
      <formula>"Actual"</formula>
    </cfRule>
    <cfRule type="cellIs" dxfId="93" priority="30" stopIfTrue="1" operator="equal">
      <formula>"Insert"</formula>
    </cfRule>
  </conditionalFormatting>
  <conditionalFormatting sqref="D64">
    <cfRule type="cellIs" dxfId="92" priority="25" stopIfTrue="1" operator="equal">
      <formula>"Estimate"</formula>
    </cfRule>
    <cfRule type="cellIs" dxfId="91" priority="26" stopIfTrue="1" operator="equal">
      <formula>"Actual"</formula>
    </cfRule>
    <cfRule type="cellIs" dxfId="90" priority="27" stopIfTrue="1" operator="equal">
      <formula>"Insert"</formula>
    </cfRule>
  </conditionalFormatting>
  <conditionalFormatting sqref="D72">
    <cfRule type="cellIs" dxfId="89" priority="22" stopIfTrue="1" operator="equal">
      <formula>"Estimate"</formula>
    </cfRule>
    <cfRule type="cellIs" dxfId="88" priority="23" stopIfTrue="1" operator="equal">
      <formula>"Actual"</formula>
    </cfRule>
    <cfRule type="cellIs" dxfId="87" priority="24" stopIfTrue="1" operator="equal">
      <formula>"Insert"</formula>
    </cfRule>
  </conditionalFormatting>
  <conditionalFormatting sqref="D78">
    <cfRule type="cellIs" dxfId="86" priority="19" stopIfTrue="1" operator="equal">
      <formula>"Estimate"</formula>
    </cfRule>
    <cfRule type="cellIs" dxfId="85" priority="20" stopIfTrue="1" operator="equal">
      <formula>"Actual"</formula>
    </cfRule>
    <cfRule type="cellIs" dxfId="84" priority="21" stopIfTrue="1" operator="equal">
      <formula>"Insert"</formula>
    </cfRule>
  </conditionalFormatting>
  <conditionalFormatting sqref="D86">
    <cfRule type="cellIs" dxfId="83" priority="16" stopIfTrue="1" operator="equal">
      <formula>"Estimate"</formula>
    </cfRule>
    <cfRule type="cellIs" dxfId="82" priority="17" stopIfTrue="1" operator="equal">
      <formula>"Actual"</formula>
    </cfRule>
    <cfRule type="cellIs" dxfId="81" priority="18" stopIfTrue="1" operator="equal">
      <formula>"Insert"</formula>
    </cfRule>
  </conditionalFormatting>
  <conditionalFormatting sqref="D96">
    <cfRule type="cellIs" dxfId="80" priority="13" stopIfTrue="1" operator="equal">
      <formula>"Estimate"</formula>
    </cfRule>
    <cfRule type="cellIs" dxfId="79" priority="14" stopIfTrue="1" operator="equal">
      <formula>"Actual"</formula>
    </cfRule>
    <cfRule type="cellIs" dxfId="78" priority="15" stopIfTrue="1" operator="equal">
      <formula>"Insert"</formula>
    </cfRule>
  </conditionalFormatting>
  <conditionalFormatting sqref="D102">
    <cfRule type="cellIs" dxfId="77" priority="10" stopIfTrue="1" operator="equal">
      <formula>"Estimate"</formula>
    </cfRule>
    <cfRule type="cellIs" dxfId="76" priority="11" stopIfTrue="1" operator="equal">
      <formula>"Actual"</formula>
    </cfRule>
    <cfRule type="cellIs" dxfId="75" priority="12" stopIfTrue="1" operator="equal">
      <formula>"Insert"</formula>
    </cfRule>
  </conditionalFormatting>
  <conditionalFormatting sqref="D108">
    <cfRule type="cellIs" dxfId="74" priority="7" stopIfTrue="1" operator="equal">
      <formula>"Estimate"</formula>
    </cfRule>
    <cfRule type="cellIs" dxfId="73" priority="8" stopIfTrue="1" operator="equal">
      <formula>"Actual"</formula>
    </cfRule>
    <cfRule type="cellIs" dxfId="72" priority="9" stopIfTrue="1" operator="equal">
      <formula>"Insert"</formula>
    </cfRule>
  </conditionalFormatting>
  <conditionalFormatting sqref="D51">
    <cfRule type="cellIs" dxfId="71" priority="4" stopIfTrue="1" operator="equal">
      <formula>"Estimate"</formula>
    </cfRule>
    <cfRule type="cellIs" dxfId="70" priority="5" stopIfTrue="1" operator="equal">
      <formula>"Actual"</formula>
    </cfRule>
    <cfRule type="cellIs" dxfId="69" priority="6" stopIfTrue="1" operator="equal">
      <formula>"Insert"</formula>
    </cfRule>
  </conditionalFormatting>
  <conditionalFormatting sqref="E51">
    <cfRule type="cellIs" dxfId="68" priority="1" stopIfTrue="1" operator="equal">
      <formula>"Estimate"</formula>
    </cfRule>
    <cfRule type="cellIs" dxfId="67" priority="2" stopIfTrue="1" operator="equal">
      <formula>"Actual"</formula>
    </cfRule>
    <cfRule type="cellIs" dxfId="66" priority="3" stopIfTrue="1" operator="equal">
      <formula>"Insert"</formula>
    </cfRule>
  </conditionalFormatting>
  <dataValidations disablePrompts="1" count="5">
    <dataValidation type="list" allowBlank="1" showInputMessage="1" showErrorMessage="1" sqref="D10" xr:uid="{0F7A5EC4-9A4A-406D-AD6C-312B7A8A7724}">
      <formula1>$I$4:$I$7</formula1>
    </dataValidation>
    <dataValidation type="list" allowBlank="1" showInputMessage="1" showErrorMessage="1" sqref="B2:B129 D20 D16 D11:D12" xr:uid="{2B1E2AC9-84E3-4994-8EC7-51CE2673E095}">
      <formula1>$K$4:$K$5</formula1>
    </dataValidation>
    <dataValidation type="list" allowBlank="1" showInputMessage="1" showErrorMessage="1" sqref="D14" xr:uid="{7102BEE5-180E-42F1-821E-5E39E0FB6D86}">
      <formula1>$M$4:$M$15</formula1>
    </dataValidation>
    <dataValidation type="list" allowBlank="1" showInputMessage="1" showErrorMessage="1" sqref="E9" xr:uid="{BE2E9D82-7A8E-42C7-B1F7-BABDA3FD5D02}">
      <formula1>$Q$4:$Q$6</formula1>
    </dataValidation>
    <dataValidation type="list" allowBlank="1" showInputMessage="1" showErrorMessage="1" sqref="D26 D51 D108 D102 D96 D86 D78 D72 D64 D58 D46 D42 D36 D32" xr:uid="{56D2C4A9-A03E-4282-8240-9FCC452FC177}">
      <formula1>$O$4:$O$5</formula1>
    </dataValidation>
  </dataValidations>
  <pageMargins left="0.23622047244094491" right="0.23622047244094491" top="0.74803149606299213" bottom="0.74803149606299213" header="0.31496062992125984" footer="0.31496062992125984"/>
  <pageSetup paperSize="9" scale="75" orientation="landscape"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Not a valid entry" prompt="Please Select One" xr:uid="{5E5516C3-9A14-4E20-A1F0-514CF3621392}">
          <x14:formula1>
            <xm:f>#REF!</xm:f>
          </x14:formula1>
          <xm:sqref>WVA983144:WVB983144 IO23:IP23 SK23:SL23 ACG23:ACH23 AMC23:AMD23 AVY23:AVZ23 BFU23:BFV23 BPQ23:BPR23 BZM23:BZN23 CJI23:CJJ23 CTE23:CTF23 DDA23:DDB23 DMW23:DMX23 DWS23:DWT23 EGO23:EGP23 EQK23:EQL23 FAG23:FAH23 FKC23:FKD23 FTY23:FTZ23 GDU23:GDV23 GNQ23:GNR23 GXM23:GXN23 HHI23:HHJ23 HRE23:HRF23 IBA23:IBB23 IKW23:IKX23 IUS23:IUT23 JEO23:JEP23 JOK23:JOL23 JYG23:JYH23 KIC23:KID23 KRY23:KRZ23 LBU23:LBV23 LLQ23:LLR23 LVM23:LVN23 MFI23:MFJ23 MPE23:MPF23 MZA23:MZB23 NIW23:NIX23 NSS23:NST23 OCO23:OCP23 OMK23:OML23 OWG23:OWH23 PGC23:PGD23 PPY23:PPZ23 PZU23:PZV23 QJQ23:QJR23 QTM23:QTN23 RDI23:RDJ23 RNE23:RNF23 RXA23:RXB23 SGW23:SGX23 SQS23:SQT23 TAO23:TAP23 TKK23:TKL23 TUG23:TUH23 UEC23:UED23 UNY23:UNZ23 UXU23:UXV23 VHQ23:VHR23 VRM23:VRN23 WBI23:WBJ23 WLE23:WLF23 WVA23:WVB23 D65563:E65563 IO65559:IP65559 SK65559:SL65559 ACG65559:ACH65559 AMC65559:AMD65559 AVY65559:AVZ65559 BFU65559:BFV65559 BPQ65559:BPR65559 BZM65559:BZN65559 CJI65559:CJJ65559 CTE65559:CTF65559 DDA65559:DDB65559 DMW65559:DMX65559 DWS65559:DWT65559 EGO65559:EGP65559 EQK65559:EQL65559 FAG65559:FAH65559 FKC65559:FKD65559 FTY65559:FTZ65559 GDU65559:GDV65559 GNQ65559:GNR65559 GXM65559:GXN65559 HHI65559:HHJ65559 HRE65559:HRF65559 IBA65559:IBB65559 IKW65559:IKX65559 IUS65559:IUT65559 JEO65559:JEP65559 JOK65559:JOL65559 JYG65559:JYH65559 KIC65559:KID65559 KRY65559:KRZ65559 LBU65559:LBV65559 LLQ65559:LLR65559 LVM65559:LVN65559 MFI65559:MFJ65559 MPE65559:MPF65559 MZA65559:MZB65559 NIW65559:NIX65559 NSS65559:NST65559 OCO65559:OCP65559 OMK65559:OML65559 OWG65559:OWH65559 PGC65559:PGD65559 PPY65559:PPZ65559 PZU65559:PZV65559 QJQ65559:QJR65559 QTM65559:QTN65559 RDI65559:RDJ65559 RNE65559:RNF65559 RXA65559:RXB65559 SGW65559:SGX65559 SQS65559:SQT65559 TAO65559:TAP65559 TKK65559:TKL65559 TUG65559:TUH65559 UEC65559:UED65559 UNY65559:UNZ65559 UXU65559:UXV65559 VHQ65559:VHR65559 VRM65559:VRN65559 WBI65559:WBJ65559 WLE65559:WLF65559 WVA65559:WVB65559 D131099:E131099 IO131095:IP131095 SK131095:SL131095 ACG131095:ACH131095 AMC131095:AMD131095 AVY131095:AVZ131095 BFU131095:BFV131095 BPQ131095:BPR131095 BZM131095:BZN131095 CJI131095:CJJ131095 CTE131095:CTF131095 DDA131095:DDB131095 DMW131095:DMX131095 DWS131095:DWT131095 EGO131095:EGP131095 EQK131095:EQL131095 FAG131095:FAH131095 FKC131095:FKD131095 FTY131095:FTZ131095 GDU131095:GDV131095 GNQ131095:GNR131095 GXM131095:GXN131095 HHI131095:HHJ131095 HRE131095:HRF131095 IBA131095:IBB131095 IKW131095:IKX131095 IUS131095:IUT131095 JEO131095:JEP131095 JOK131095:JOL131095 JYG131095:JYH131095 KIC131095:KID131095 KRY131095:KRZ131095 LBU131095:LBV131095 LLQ131095:LLR131095 LVM131095:LVN131095 MFI131095:MFJ131095 MPE131095:MPF131095 MZA131095:MZB131095 NIW131095:NIX131095 NSS131095:NST131095 OCO131095:OCP131095 OMK131095:OML131095 OWG131095:OWH131095 PGC131095:PGD131095 PPY131095:PPZ131095 PZU131095:PZV131095 QJQ131095:QJR131095 QTM131095:QTN131095 RDI131095:RDJ131095 RNE131095:RNF131095 RXA131095:RXB131095 SGW131095:SGX131095 SQS131095:SQT131095 TAO131095:TAP131095 TKK131095:TKL131095 TUG131095:TUH131095 UEC131095:UED131095 UNY131095:UNZ131095 UXU131095:UXV131095 VHQ131095:VHR131095 VRM131095:VRN131095 WBI131095:WBJ131095 WLE131095:WLF131095 WVA131095:WVB131095 D196635:E196635 IO196631:IP196631 SK196631:SL196631 ACG196631:ACH196631 AMC196631:AMD196631 AVY196631:AVZ196631 BFU196631:BFV196631 BPQ196631:BPR196631 BZM196631:BZN196631 CJI196631:CJJ196631 CTE196631:CTF196631 DDA196631:DDB196631 DMW196631:DMX196631 DWS196631:DWT196631 EGO196631:EGP196631 EQK196631:EQL196631 FAG196631:FAH196631 FKC196631:FKD196631 FTY196631:FTZ196631 GDU196631:GDV196631 GNQ196631:GNR196631 GXM196631:GXN196631 HHI196631:HHJ196631 HRE196631:HRF196631 IBA196631:IBB196631 IKW196631:IKX196631 IUS196631:IUT196631 JEO196631:JEP196631 JOK196631:JOL196631 JYG196631:JYH196631 KIC196631:KID196631 KRY196631:KRZ196631 LBU196631:LBV196631 LLQ196631:LLR196631 LVM196631:LVN196631 MFI196631:MFJ196631 MPE196631:MPF196631 MZA196631:MZB196631 NIW196631:NIX196631 NSS196631:NST196631 OCO196631:OCP196631 OMK196631:OML196631 OWG196631:OWH196631 PGC196631:PGD196631 PPY196631:PPZ196631 PZU196631:PZV196631 QJQ196631:QJR196631 QTM196631:QTN196631 RDI196631:RDJ196631 RNE196631:RNF196631 RXA196631:RXB196631 SGW196631:SGX196631 SQS196631:SQT196631 TAO196631:TAP196631 TKK196631:TKL196631 TUG196631:TUH196631 UEC196631:UED196631 UNY196631:UNZ196631 UXU196631:UXV196631 VHQ196631:VHR196631 VRM196631:VRN196631 WBI196631:WBJ196631 WLE196631:WLF196631 WVA196631:WVB196631 D262171:E262171 IO262167:IP262167 SK262167:SL262167 ACG262167:ACH262167 AMC262167:AMD262167 AVY262167:AVZ262167 BFU262167:BFV262167 BPQ262167:BPR262167 BZM262167:BZN262167 CJI262167:CJJ262167 CTE262167:CTF262167 DDA262167:DDB262167 DMW262167:DMX262167 DWS262167:DWT262167 EGO262167:EGP262167 EQK262167:EQL262167 FAG262167:FAH262167 FKC262167:FKD262167 FTY262167:FTZ262167 GDU262167:GDV262167 GNQ262167:GNR262167 GXM262167:GXN262167 HHI262167:HHJ262167 HRE262167:HRF262167 IBA262167:IBB262167 IKW262167:IKX262167 IUS262167:IUT262167 JEO262167:JEP262167 JOK262167:JOL262167 JYG262167:JYH262167 KIC262167:KID262167 KRY262167:KRZ262167 LBU262167:LBV262167 LLQ262167:LLR262167 LVM262167:LVN262167 MFI262167:MFJ262167 MPE262167:MPF262167 MZA262167:MZB262167 NIW262167:NIX262167 NSS262167:NST262167 OCO262167:OCP262167 OMK262167:OML262167 OWG262167:OWH262167 PGC262167:PGD262167 PPY262167:PPZ262167 PZU262167:PZV262167 QJQ262167:QJR262167 QTM262167:QTN262167 RDI262167:RDJ262167 RNE262167:RNF262167 RXA262167:RXB262167 SGW262167:SGX262167 SQS262167:SQT262167 TAO262167:TAP262167 TKK262167:TKL262167 TUG262167:TUH262167 UEC262167:UED262167 UNY262167:UNZ262167 UXU262167:UXV262167 VHQ262167:VHR262167 VRM262167:VRN262167 WBI262167:WBJ262167 WLE262167:WLF262167 WVA262167:WVB262167 D327707:E327707 IO327703:IP327703 SK327703:SL327703 ACG327703:ACH327703 AMC327703:AMD327703 AVY327703:AVZ327703 BFU327703:BFV327703 BPQ327703:BPR327703 BZM327703:BZN327703 CJI327703:CJJ327703 CTE327703:CTF327703 DDA327703:DDB327703 DMW327703:DMX327703 DWS327703:DWT327703 EGO327703:EGP327703 EQK327703:EQL327703 FAG327703:FAH327703 FKC327703:FKD327703 FTY327703:FTZ327703 GDU327703:GDV327703 GNQ327703:GNR327703 GXM327703:GXN327703 HHI327703:HHJ327703 HRE327703:HRF327703 IBA327703:IBB327703 IKW327703:IKX327703 IUS327703:IUT327703 JEO327703:JEP327703 JOK327703:JOL327703 JYG327703:JYH327703 KIC327703:KID327703 KRY327703:KRZ327703 LBU327703:LBV327703 LLQ327703:LLR327703 LVM327703:LVN327703 MFI327703:MFJ327703 MPE327703:MPF327703 MZA327703:MZB327703 NIW327703:NIX327703 NSS327703:NST327703 OCO327703:OCP327703 OMK327703:OML327703 OWG327703:OWH327703 PGC327703:PGD327703 PPY327703:PPZ327703 PZU327703:PZV327703 QJQ327703:QJR327703 QTM327703:QTN327703 RDI327703:RDJ327703 RNE327703:RNF327703 RXA327703:RXB327703 SGW327703:SGX327703 SQS327703:SQT327703 TAO327703:TAP327703 TKK327703:TKL327703 TUG327703:TUH327703 UEC327703:UED327703 UNY327703:UNZ327703 UXU327703:UXV327703 VHQ327703:VHR327703 VRM327703:VRN327703 WBI327703:WBJ327703 WLE327703:WLF327703 WVA327703:WVB327703 D393243:E393243 IO393239:IP393239 SK393239:SL393239 ACG393239:ACH393239 AMC393239:AMD393239 AVY393239:AVZ393239 BFU393239:BFV393239 BPQ393239:BPR393239 BZM393239:BZN393239 CJI393239:CJJ393239 CTE393239:CTF393239 DDA393239:DDB393239 DMW393239:DMX393239 DWS393239:DWT393239 EGO393239:EGP393239 EQK393239:EQL393239 FAG393239:FAH393239 FKC393239:FKD393239 FTY393239:FTZ393239 GDU393239:GDV393239 GNQ393239:GNR393239 GXM393239:GXN393239 HHI393239:HHJ393239 HRE393239:HRF393239 IBA393239:IBB393239 IKW393239:IKX393239 IUS393239:IUT393239 JEO393239:JEP393239 JOK393239:JOL393239 JYG393239:JYH393239 KIC393239:KID393239 KRY393239:KRZ393239 LBU393239:LBV393239 LLQ393239:LLR393239 LVM393239:LVN393239 MFI393239:MFJ393239 MPE393239:MPF393239 MZA393239:MZB393239 NIW393239:NIX393239 NSS393239:NST393239 OCO393239:OCP393239 OMK393239:OML393239 OWG393239:OWH393239 PGC393239:PGD393239 PPY393239:PPZ393239 PZU393239:PZV393239 QJQ393239:QJR393239 QTM393239:QTN393239 RDI393239:RDJ393239 RNE393239:RNF393239 RXA393239:RXB393239 SGW393239:SGX393239 SQS393239:SQT393239 TAO393239:TAP393239 TKK393239:TKL393239 TUG393239:TUH393239 UEC393239:UED393239 UNY393239:UNZ393239 UXU393239:UXV393239 VHQ393239:VHR393239 VRM393239:VRN393239 WBI393239:WBJ393239 WLE393239:WLF393239 WVA393239:WVB393239 D458779:E458779 IO458775:IP458775 SK458775:SL458775 ACG458775:ACH458775 AMC458775:AMD458775 AVY458775:AVZ458775 BFU458775:BFV458775 BPQ458775:BPR458775 BZM458775:BZN458775 CJI458775:CJJ458775 CTE458775:CTF458775 DDA458775:DDB458775 DMW458775:DMX458775 DWS458775:DWT458775 EGO458775:EGP458775 EQK458775:EQL458775 FAG458775:FAH458775 FKC458775:FKD458775 FTY458775:FTZ458775 GDU458775:GDV458775 GNQ458775:GNR458775 GXM458775:GXN458775 HHI458775:HHJ458775 HRE458775:HRF458775 IBA458775:IBB458775 IKW458775:IKX458775 IUS458775:IUT458775 JEO458775:JEP458775 JOK458775:JOL458775 JYG458775:JYH458775 KIC458775:KID458775 KRY458775:KRZ458775 LBU458775:LBV458775 LLQ458775:LLR458775 LVM458775:LVN458775 MFI458775:MFJ458775 MPE458775:MPF458775 MZA458775:MZB458775 NIW458775:NIX458775 NSS458775:NST458775 OCO458775:OCP458775 OMK458775:OML458775 OWG458775:OWH458775 PGC458775:PGD458775 PPY458775:PPZ458775 PZU458775:PZV458775 QJQ458775:QJR458775 QTM458775:QTN458775 RDI458775:RDJ458775 RNE458775:RNF458775 RXA458775:RXB458775 SGW458775:SGX458775 SQS458775:SQT458775 TAO458775:TAP458775 TKK458775:TKL458775 TUG458775:TUH458775 UEC458775:UED458775 UNY458775:UNZ458775 UXU458775:UXV458775 VHQ458775:VHR458775 VRM458775:VRN458775 WBI458775:WBJ458775 WLE458775:WLF458775 WVA458775:WVB458775 D524315:E524315 IO524311:IP524311 SK524311:SL524311 ACG524311:ACH524311 AMC524311:AMD524311 AVY524311:AVZ524311 BFU524311:BFV524311 BPQ524311:BPR524311 BZM524311:BZN524311 CJI524311:CJJ524311 CTE524311:CTF524311 DDA524311:DDB524311 DMW524311:DMX524311 DWS524311:DWT524311 EGO524311:EGP524311 EQK524311:EQL524311 FAG524311:FAH524311 FKC524311:FKD524311 FTY524311:FTZ524311 GDU524311:GDV524311 GNQ524311:GNR524311 GXM524311:GXN524311 HHI524311:HHJ524311 HRE524311:HRF524311 IBA524311:IBB524311 IKW524311:IKX524311 IUS524311:IUT524311 JEO524311:JEP524311 JOK524311:JOL524311 JYG524311:JYH524311 KIC524311:KID524311 KRY524311:KRZ524311 LBU524311:LBV524311 LLQ524311:LLR524311 LVM524311:LVN524311 MFI524311:MFJ524311 MPE524311:MPF524311 MZA524311:MZB524311 NIW524311:NIX524311 NSS524311:NST524311 OCO524311:OCP524311 OMK524311:OML524311 OWG524311:OWH524311 PGC524311:PGD524311 PPY524311:PPZ524311 PZU524311:PZV524311 QJQ524311:QJR524311 QTM524311:QTN524311 RDI524311:RDJ524311 RNE524311:RNF524311 RXA524311:RXB524311 SGW524311:SGX524311 SQS524311:SQT524311 TAO524311:TAP524311 TKK524311:TKL524311 TUG524311:TUH524311 UEC524311:UED524311 UNY524311:UNZ524311 UXU524311:UXV524311 VHQ524311:VHR524311 VRM524311:VRN524311 WBI524311:WBJ524311 WLE524311:WLF524311 WVA524311:WVB524311 D589851:E589851 IO589847:IP589847 SK589847:SL589847 ACG589847:ACH589847 AMC589847:AMD589847 AVY589847:AVZ589847 BFU589847:BFV589847 BPQ589847:BPR589847 BZM589847:BZN589847 CJI589847:CJJ589847 CTE589847:CTF589847 DDA589847:DDB589847 DMW589847:DMX589847 DWS589847:DWT589847 EGO589847:EGP589847 EQK589847:EQL589847 FAG589847:FAH589847 FKC589847:FKD589847 FTY589847:FTZ589847 GDU589847:GDV589847 GNQ589847:GNR589847 GXM589847:GXN589847 HHI589847:HHJ589847 HRE589847:HRF589847 IBA589847:IBB589847 IKW589847:IKX589847 IUS589847:IUT589847 JEO589847:JEP589847 JOK589847:JOL589847 JYG589847:JYH589847 KIC589847:KID589847 KRY589847:KRZ589847 LBU589847:LBV589847 LLQ589847:LLR589847 LVM589847:LVN589847 MFI589847:MFJ589847 MPE589847:MPF589847 MZA589847:MZB589847 NIW589847:NIX589847 NSS589847:NST589847 OCO589847:OCP589847 OMK589847:OML589847 OWG589847:OWH589847 PGC589847:PGD589847 PPY589847:PPZ589847 PZU589847:PZV589847 QJQ589847:QJR589847 QTM589847:QTN589847 RDI589847:RDJ589847 RNE589847:RNF589847 RXA589847:RXB589847 SGW589847:SGX589847 SQS589847:SQT589847 TAO589847:TAP589847 TKK589847:TKL589847 TUG589847:TUH589847 UEC589847:UED589847 UNY589847:UNZ589847 UXU589847:UXV589847 VHQ589847:VHR589847 VRM589847:VRN589847 WBI589847:WBJ589847 WLE589847:WLF589847 WVA589847:WVB589847 D655387:E655387 IO655383:IP655383 SK655383:SL655383 ACG655383:ACH655383 AMC655383:AMD655383 AVY655383:AVZ655383 BFU655383:BFV655383 BPQ655383:BPR655383 BZM655383:BZN655383 CJI655383:CJJ655383 CTE655383:CTF655383 DDA655383:DDB655383 DMW655383:DMX655383 DWS655383:DWT655383 EGO655383:EGP655383 EQK655383:EQL655383 FAG655383:FAH655383 FKC655383:FKD655383 FTY655383:FTZ655383 GDU655383:GDV655383 GNQ655383:GNR655383 GXM655383:GXN655383 HHI655383:HHJ655383 HRE655383:HRF655383 IBA655383:IBB655383 IKW655383:IKX655383 IUS655383:IUT655383 JEO655383:JEP655383 JOK655383:JOL655383 JYG655383:JYH655383 KIC655383:KID655383 KRY655383:KRZ655383 LBU655383:LBV655383 LLQ655383:LLR655383 LVM655383:LVN655383 MFI655383:MFJ655383 MPE655383:MPF655383 MZA655383:MZB655383 NIW655383:NIX655383 NSS655383:NST655383 OCO655383:OCP655383 OMK655383:OML655383 OWG655383:OWH655383 PGC655383:PGD655383 PPY655383:PPZ655383 PZU655383:PZV655383 QJQ655383:QJR655383 QTM655383:QTN655383 RDI655383:RDJ655383 RNE655383:RNF655383 RXA655383:RXB655383 SGW655383:SGX655383 SQS655383:SQT655383 TAO655383:TAP655383 TKK655383:TKL655383 TUG655383:TUH655383 UEC655383:UED655383 UNY655383:UNZ655383 UXU655383:UXV655383 VHQ655383:VHR655383 VRM655383:VRN655383 WBI655383:WBJ655383 WLE655383:WLF655383 WVA655383:WVB655383 D720923:E720923 IO720919:IP720919 SK720919:SL720919 ACG720919:ACH720919 AMC720919:AMD720919 AVY720919:AVZ720919 BFU720919:BFV720919 BPQ720919:BPR720919 BZM720919:BZN720919 CJI720919:CJJ720919 CTE720919:CTF720919 DDA720919:DDB720919 DMW720919:DMX720919 DWS720919:DWT720919 EGO720919:EGP720919 EQK720919:EQL720919 FAG720919:FAH720919 FKC720919:FKD720919 FTY720919:FTZ720919 GDU720919:GDV720919 GNQ720919:GNR720919 GXM720919:GXN720919 HHI720919:HHJ720919 HRE720919:HRF720919 IBA720919:IBB720919 IKW720919:IKX720919 IUS720919:IUT720919 JEO720919:JEP720919 JOK720919:JOL720919 JYG720919:JYH720919 KIC720919:KID720919 KRY720919:KRZ720919 LBU720919:LBV720919 LLQ720919:LLR720919 LVM720919:LVN720919 MFI720919:MFJ720919 MPE720919:MPF720919 MZA720919:MZB720919 NIW720919:NIX720919 NSS720919:NST720919 OCO720919:OCP720919 OMK720919:OML720919 OWG720919:OWH720919 PGC720919:PGD720919 PPY720919:PPZ720919 PZU720919:PZV720919 QJQ720919:QJR720919 QTM720919:QTN720919 RDI720919:RDJ720919 RNE720919:RNF720919 RXA720919:RXB720919 SGW720919:SGX720919 SQS720919:SQT720919 TAO720919:TAP720919 TKK720919:TKL720919 TUG720919:TUH720919 UEC720919:UED720919 UNY720919:UNZ720919 UXU720919:UXV720919 VHQ720919:VHR720919 VRM720919:VRN720919 WBI720919:WBJ720919 WLE720919:WLF720919 WVA720919:WVB720919 D786459:E786459 IO786455:IP786455 SK786455:SL786455 ACG786455:ACH786455 AMC786455:AMD786455 AVY786455:AVZ786455 BFU786455:BFV786455 BPQ786455:BPR786455 BZM786455:BZN786455 CJI786455:CJJ786455 CTE786455:CTF786455 DDA786455:DDB786455 DMW786455:DMX786455 DWS786455:DWT786455 EGO786455:EGP786455 EQK786455:EQL786455 FAG786455:FAH786455 FKC786455:FKD786455 FTY786455:FTZ786455 GDU786455:GDV786455 GNQ786455:GNR786455 GXM786455:GXN786455 HHI786455:HHJ786455 HRE786455:HRF786455 IBA786455:IBB786455 IKW786455:IKX786455 IUS786455:IUT786455 JEO786455:JEP786455 JOK786455:JOL786455 JYG786455:JYH786455 KIC786455:KID786455 KRY786455:KRZ786455 LBU786455:LBV786455 LLQ786455:LLR786455 LVM786455:LVN786455 MFI786455:MFJ786455 MPE786455:MPF786455 MZA786455:MZB786455 NIW786455:NIX786455 NSS786455:NST786455 OCO786455:OCP786455 OMK786455:OML786455 OWG786455:OWH786455 PGC786455:PGD786455 PPY786455:PPZ786455 PZU786455:PZV786455 QJQ786455:QJR786455 QTM786455:QTN786455 RDI786455:RDJ786455 RNE786455:RNF786455 RXA786455:RXB786455 SGW786455:SGX786455 SQS786455:SQT786455 TAO786455:TAP786455 TKK786455:TKL786455 TUG786455:TUH786455 UEC786455:UED786455 UNY786455:UNZ786455 UXU786455:UXV786455 VHQ786455:VHR786455 VRM786455:VRN786455 WBI786455:WBJ786455 WLE786455:WLF786455 WVA786455:WVB786455 D851995:E851995 IO851991:IP851991 SK851991:SL851991 ACG851991:ACH851991 AMC851991:AMD851991 AVY851991:AVZ851991 BFU851991:BFV851991 BPQ851991:BPR851991 BZM851991:BZN851991 CJI851991:CJJ851991 CTE851991:CTF851991 DDA851991:DDB851991 DMW851991:DMX851991 DWS851991:DWT851991 EGO851991:EGP851991 EQK851991:EQL851991 FAG851991:FAH851991 FKC851991:FKD851991 FTY851991:FTZ851991 GDU851991:GDV851991 GNQ851991:GNR851991 GXM851991:GXN851991 HHI851991:HHJ851991 HRE851991:HRF851991 IBA851991:IBB851991 IKW851991:IKX851991 IUS851991:IUT851991 JEO851991:JEP851991 JOK851991:JOL851991 JYG851991:JYH851991 KIC851991:KID851991 KRY851991:KRZ851991 LBU851991:LBV851991 LLQ851991:LLR851991 LVM851991:LVN851991 MFI851991:MFJ851991 MPE851991:MPF851991 MZA851991:MZB851991 NIW851991:NIX851991 NSS851991:NST851991 OCO851991:OCP851991 OMK851991:OML851991 OWG851991:OWH851991 PGC851991:PGD851991 PPY851991:PPZ851991 PZU851991:PZV851991 QJQ851991:QJR851991 QTM851991:QTN851991 RDI851991:RDJ851991 RNE851991:RNF851991 RXA851991:RXB851991 SGW851991:SGX851991 SQS851991:SQT851991 TAO851991:TAP851991 TKK851991:TKL851991 TUG851991:TUH851991 UEC851991:UED851991 UNY851991:UNZ851991 UXU851991:UXV851991 VHQ851991:VHR851991 VRM851991:VRN851991 WBI851991:WBJ851991 WLE851991:WLF851991 WVA851991:WVB851991 D917531:E917531 IO917527:IP917527 SK917527:SL917527 ACG917527:ACH917527 AMC917527:AMD917527 AVY917527:AVZ917527 BFU917527:BFV917527 BPQ917527:BPR917527 BZM917527:BZN917527 CJI917527:CJJ917527 CTE917527:CTF917527 DDA917527:DDB917527 DMW917527:DMX917527 DWS917527:DWT917527 EGO917527:EGP917527 EQK917527:EQL917527 FAG917527:FAH917527 FKC917527:FKD917527 FTY917527:FTZ917527 GDU917527:GDV917527 GNQ917527:GNR917527 GXM917527:GXN917527 HHI917527:HHJ917527 HRE917527:HRF917527 IBA917527:IBB917527 IKW917527:IKX917527 IUS917527:IUT917527 JEO917527:JEP917527 JOK917527:JOL917527 JYG917527:JYH917527 KIC917527:KID917527 KRY917527:KRZ917527 LBU917527:LBV917527 LLQ917527:LLR917527 LVM917527:LVN917527 MFI917527:MFJ917527 MPE917527:MPF917527 MZA917527:MZB917527 NIW917527:NIX917527 NSS917527:NST917527 OCO917527:OCP917527 OMK917527:OML917527 OWG917527:OWH917527 PGC917527:PGD917527 PPY917527:PPZ917527 PZU917527:PZV917527 QJQ917527:QJR917527 QTM917527:QTN917527 RDI917527:RDJ917527 RNE917527:RNF917527 RXA917527:RXB917527 SGW917527:SGX917527 SQS917527:SQT917527 TAO917527:TAP917527 TKK917527:TKL917527 TUG917527:TUH917527 UEC917527:UED917527 UNY917527:UNZ917527 UXU917527:UXV917527 VHQ917527:VHR917527 VRM917527:VRN917527 WBI917527:WBJ917527 WLE917527:WLF917527 WVA917527:WVB917527 D983067:E983067 IO983063:IP983063 SK983063:SL983063 ACG983063:ACH983063 AMC983063:AMD983063 AVY983063:AVZ983063 BFU983063:BFV983063 BPQ983063:BPR983063 BZM983063:BZN983063 CJI983063:CJJ983063 CTE983063:CTF983063 DDA983063:DDB983063 DMW983063:DMX983063 DWS983063:DWT983063 EGO983063:EGP983063 EQK983063:EQL983063 FAG983063:FAH983063 FKC983063:FKD983063 FTY983063:FTZ983063 GDU983063:GDV983063 GNQ983063:GNR983063 GXM983063:GXN983063 HHI983063:HHJ983063 HRE983063:HRF983063 IBA983063:IBB983063 IKW983063:IKX983063 IUS983063:IUT983063 JEO983063:JEP983063 JOK983063:JOL983063 JYG983063:JYH983063 KIC983063:KID983063 KRY983063:KRZ983063 LBU983063:LBV983063 LLQ983063:LLR983063 LVM983063:LVN983063 MFI983063:MFJ983063 MPE983063:MPF983063 MZA983063:MZB983063 NIW983063:NIX983063 NSS983063:NST983063 OCO983063:OCP983063 OMK983063:OML983063 OWG983063:OWH983063 PGC983063:PGD983063 PPY983063:PPZ983063 PZU983063:PZV983063 QJQ983063:QJR983063 QTM983063:QTN983063 RDI983063:RDJ983063 RNE983063:RNF983063 RXA983063:RXB983063 SGW983063:SGX983063 SQS983063:SQT983063 TAO983063:TAP983063 TKK983063:TKL983063 TUG983063:TUH983063 UEC983063:UED983063 UNY983063:UNZ983063 UXU983063:UXV983063 VHQ983063:VHR983063 VRM983063:VRN983063 WBI983063:WBJ983063 WLE983063:WLF983063 WVA983063:WVB983063 SQS983144:SQT983144 IO98:IP98 SK98:SL98 ACG98:ACH98 AMC98:AMD98 AVY98:AVZ98 BFU98:BFV98 BPQ98:BPR98 BZM98:BZN98 CJI98:CJJ98 CTE98:CTF98 DDA98:DDB98 DMW98:DMX98 DWS98:DWT98 EGO98:EGP98 EQK98:EQL98 FAG98:FAH98 FKC98:FKD98 FTY98:FTZ98 GDU98:GDV98 GNQ98:GNR98 GXM98:GXN98 HHI98:HHJ98 HRE98:HRF98 IBA98:IBB98 IKW98:IKX98 IUS98:IUT98 JEO98:JEP98 JOK98:JOL98 JYG98:JYH98 KIC98:KID98 KRY98:KRZ98 LBU98:LBV98 LLQ98:LLR98 LVM98:LVN98 MFI98:MFJ98 MPE98:MPF98 MZA98:MZB98 NIW98:NIX98 NSS98:NST98 OCO98:OCP98 OMK98:OML98 OWG98:OWH98 PGC98:PGD98 PPY98:PPZ98 PZU98:PZV98 QJQ98:QJR98 QTM98:QTN98 RDI98:RDJ98 RNE98:RNF98 RXA98:RXB98 SGW98:SGX98 SQS98:SQT98 TAO98:TAP98 TKK98:TKL98 TUG98:TUH98 UEC98:UED98 UNY98:UNZ98 UXU98:UXV98 VHQ98:VHR98 VRM98:VRN98 WBI98:WBJ98 WLE98:WLF98 WVA98:WVB98 D65638:E65638 IO65634:IP65634 SK65634:SL65634 ACG65634:ACH65634 AMC65634:AMD65634 AVY65634:AVZ65634 BFU65634:BFV65634 BPQ65634:BPR65634 BZM65634:BZN65634 CJI65634:CJJ65634 CTE65634:CTF65634 DDA65634:DDB65634 DMW65634:DMX65634 DWS65634:DWT65634 EGO65634:EGP65634 EQK65634:EQL65634 FAG65634:FAH65634 FKC65634:FKD65634 FTY65634:FTZ65634 GDU65634:GDV65634 GNQ65634:GNR65634 GXM65634:GXN65634 HHI65634:HHJ65634 HRE65634:HRF65634 IBA65634:IBB65634 IKW65634:IKX65634 IUS65634:IUT65634 JEO65634:JEP65634 JOK65634:JOL65634 JYG65634:JYH65634 KIC65634:KID65634 KRY65634:KRZ65634 LBU65634:LBV65634 LLQ65634:LLR65634 LVM65634:LVN65634 MFI65634:MFJ65634 MPE65634:MPF65634 MZA65634:MZB65634 NIW65634:NIX65634 NSS65634:NST65634 OCO65634:OCP65634 OMK65634:OML65634 OWG65634:OWH65634 PGC65634:PGD65634 PPY65634:PPZ65634 PZU65634:PZV65634 QJQ65634:QJR65634 QTM65634:QTN65634 RDI65634:RDJ65634 RNE65634:RNF65634 RXA65634:RXB65634 SGW65634:SGX65634 SQS65634:SQT65634 TAO65634:TAP65634 TKK65634:TKL65634 TUG65634:TUH65634 UEC65634:UED65634 UNY65634:UNZ65634 UXU65634:UXV65634 VHQ65634:VHR65634 VRM65634:VRN65634 WBI65634:WBJ65634 WLE65634:WLF65634 WVA65634:WVB65634 D131174:E131174 IO131170:IP131170 SK131170:SL131170 ACG131170:ACH131170 AMC131170:AMD131170 AVY131170:AVZ131170 BFU131170:BFV131170 BPQ131170:BPR131170 BZM131170:BZN131170 CJI131170:CJJ131170 CTE131170:CTF131170 DDA131170:DDB131170 DMW131170:DMX131170 DWS131170:DWT131170 EGO131170:EGP131170 EQK131170:EQL131170 FAG131170:FAH131170 FKC131170:FKD131170 FTY131170:FTZ131170 GDU131170:GDV131170 GNQ131170:GNR131170 GXM131170:GXN131170 HHI131170:HHJ131170 HRE131170:HRF131170 IBA131170:IBB131170 IKW131170:IKX131170 IUS131170:IUT131170 JEO131170:JEP131170 JOK131170:JOL131170 JYG131170:JYH131170 KIC131170:KID131170 KRY131170:KRZ131170 LBU131170:LBV131170 LLQ131170:LLR131170 LVM131170:LVN131170 MFI131170:MFJ131170 MPE131170:MPF131170 MZA131170:MZB131170 NIW131170:NIX131170 NSS131170:NST131170 OCO131170:OCP131170 OMK131170:OML131170 OWG131170:OWH131170 PGC131170:PGD131170 PPY131170:PPZ131170 PZU131170:PZV131170 QJQ131170:QJR131170 QTM131170:QTN131170 RDI131170:RDJ131170 RNE131170:RNF131170 RXA131170:RXB131170 SGW131170:SGX131170 SQS131170:SQT131170 TAO131170:TAP131170 TKK131170:TKL131170 TUG131170:TUH131170 UEC131170:UED131170 UNY131170:UNZ131170 UXU131170:UXV131170 VHQ131170:VHR131170 VRM131170:VRN131170 WBI131170:WBJ131170 WLE131170:WLF131170 WVA131170:WVB131170 D196710:E196710 IO196706:IP196706 SK196706:SL196706 ACG196706:ACH196706 AMC196706:AMD196706 AVY196706:AVZ196706 BFU196706:BFV196706 BPQ196706:BPR196706 BZM196706:BZN196706 CJI196706:CJJ196706 CTE196706:CTF196706 DDA196706:DDB196706 DMW196706:DMX196706 DWS196706:DWT196706 EGO196706:EGP196706 EQK196706:EQL196706 FAG196706:FAH196706 FKC196706:FKD196706 FTY196706:FTZ196706 GDU196706:GDV196706 GNQ196706:GNR196706 GXM196706:GXN196706 HHI196706:HHJ196706 HRE196706:HRF196706 IBA196706:IBB196706 IKW196706:IKX196706 IUS196706:IUT196706 JEO196706:JEP196706 JOK196706:JOL196706 JYG196706:JYH196706 KIC196706:KID196706 KRY196706:KRZ196706 LBU196706:LBV196706 LLQ196706:LLR196706 LVM196706:LVN196706 MFI196706:MFJ196706 MPE196706:MPF196706 MZA196706:MZB196706 NIW196706:NIX196706 NSS196706:NST196706 OCO196706:OCP196706 OMK196706:OML196706 OWG196706:OWH196706 PGC196706:PGD196706 PPY196706:PPZ196706 PZU196706:PZV196706 QJQ196706:QJR196706 QTM196706:QTN196706 RDI196706:RDJ196706 RNE196706:RNF196706 RXA196706:RXB196706 SGW196706:SGX196706 SQS196706:SQT196706 TAO196706:TAP196706 TKK196706:TKL196706 TUG196706:TUH196706 UEC196706:UED196706 UNY196706:UNZ196706 UXU196706:UXV196706 VHQ196706:VHR196706 VRM196706:VRN196706 WBI196706:WBJ196706 WLE196706:WLF196706 WVA196706:WVB196706 D262246:E262246 IO262242:IP262242 SK262242:SL262242 ACG262242:ACH262242 AMC262242:AMD262242 AVY262242:AVZ262242 BFU262242:BFV262242 BPQ262242:BPR262242 BZM262242:BZN262242 CJI262242:CJJ262242 CTE262242:CTF262242 DDA262242:DDB262242 DMW262242:DMX262242 DWS262242:DWT262242 EGO262242:EGP262242 EQK262242:EQL262242 FAG262242:FAH262242 FKC262242:FKD262242 FTY262242:FTZ262242 GDU262242:GDV262242 GNQ262242:GNR262242 GXM262242:GXN262242 HHI262242:HHJ262242 HRE262242:HRF262242 IBA262242:IBB262242 IKW262242:IKX262242 IUS262242:IUT262242 JEO262242:JEP262242 JOK262242:JOL262242 JYG262242:JYH262242 KIC262242:KID262242 KRY262242:KRZ262242 LBU262242:LBV262242 LLQ262242:LLR262242 LVM262242:LVN262242 MFI262242:MFJ262242 MPE262242:MPF262242 MZA262242:MZB262242 NIW262242:NIX262242 NSS262242:NST262242 OCO262242:OCP262242 OMK262242:OML262242 OWG262242:OWH262242 PGC262242:PGD262242 PPY262242:PPZ262242 PZU262242:PZV262242 QJQ262242:QJR262242 QTM262242:QTN262242 RDI262242:RDJ262242 RNE262242:RNF262242 RXA262242:RXB262242 SGW262242:SGX262242 SQS262242:SQT262242 TAO262242:TAP262242 TKK262242:TKL262242 TUG262242:TUH262242 UEC262242:UED262242 UNY262242:UNZ262242 UXU262242:UXV262242 VHQ262242:VHR262242 VRM262242:VRN262242 WBI262242:WBJ262242 WLE262242:WLF262242 WVA262242:WVB262242 D327782:E327782 IO327778:IP327778 SK327778:SL327778 ACG327778:ACH327778 AMC327778:AMD327778 AVY327778:AVZ327778 BFU327778:BFV327778 BPQ327778:BPR327778 BZM327778:BZN327778 CJI327778:CJJ327778 CTE327778:CTF327778 DDA327778:DDB327778 DMW327778:DMX327778 DWS327778:DWT327778 EGO327778:EGP327778 EQK327778:EQL327778 FAG327778:FAH327778 FKC327778:FKD327778 FTY327778:FTZ327778 GDU327778:GDV327778 GNQ327778:GNR327778 GXM327778:GXN327778 HHI327778:HHJ327778 HRE327778:HRF327778 IBA327778:IBB327778 IKW327778:IKX327778 IUS327778:IUT327778 JEO327778:JEP327778 JOK327778:JOL327778 JYG327778:JYH327778 KIC327778:KID327778 KRY327778:KRZ327778 LBU327778:LBV327778 LLQ327778:LLR327778 LVM327778:LVN327778 MFI327778:MFJ327778 MPE327778:MPF327778 MZA327778:MZB327778 NIW327778:NIX327778 NSS327778:NST327778 OCO327778:OCP327778 OMK327778:OML327778 OWG327778:OWH327778 PGC327778:PGD327778 PPY327778:PPZ327778 PZU327778:PZV327778 QJQ327778:QJR327778 QTM327778:QTN327778 RDI327778:RDJ327778 RNE327778:RNF327778 RXA327778:RXB327778 SGW327778:SGX327778 SQS327778:SQT327778 TAO327778:TAP327778 TKK327778:TKL327778 TUG327778:TUH327778 UEC327778:UED327778 UNY327778:UNZ327778 UXU327778:UXV327778 VHQ327778:VHR327778 VRM327778:VRN327778 WBI327778:WBJ327778 WLE327778:WLF327778 WVA327778:WVB327778 D393318:E393318 IO393314:IP393314 SK393314:SL393314 ACG393314:ACH393314 AMC393314:AMD393314 AVY393314:AVZ393314 BFU393314:BFV393314 BPQ393314:BPR393314 BZM393314:BZN393314 CJI393314:CJJ393314 CTE393314:CTF393314 DDA393314:DDB393314 DMW393314:DMX393314 DWS393314:DWT393314 EGO393314:EGP393314 EQK393314:EQL393314 FAG393314:FAH393314 FKC393314:FKD393314 FTY393314:FTZ393314 GDU393314:GDV393314 GNQ393314:GNR393314 GXM393314:GXN393314 HHI393314:HHJ393314 HRE393314:HRF393314 IBA393314:IBB393314 IKW393314:IKX393314 IUS393314:IUT393314 JEO393314:JEP393314 JOK393314:JOL393314 JYG393314:JYH393314 KIC393314:KID393314 KRY393314:KRZ393314 LBU393314:LBV393314 LLQ393314:LLR393314 LVM393314:LVN393314 MFI393314:MFJ393314 MPE393314:MPF393314 MZA393314:MZB393314 NIW393314:NIX393314 NSS393314:NST393314 OCO393314:OCP393314 OMK393314:OML393314 OWG393314:OWH393314 PGC393314:PGD393314 PPY393314:PPZ393314 PZU393314:PZV393314 QJQ393314:QJR393314 QTM393314:QTN393314 RDI393314:RDJ393314 RNE393314:RNF393314 RXA393314:RXB393314 SGW393314:SGX393314 SQS393314:SQT393314 TAO393314:TAP393314 TKK393314:TKL393314 TUG393314:TUH393314 UEC393314:UED393314 UNY393314:UNZ393314 UXU393314:UXV393314 VHQ393314:VHR393314 VRM393314:VRN393314 WBI393314:WBJ393314 WLE393314:WLF393314 WVA393314:WVB393314 D458854:E458854 IO458850:IP458850 SK458850:SL458850 ACG458850:ACH458850 AMC458850:AMD458850 AVY458850:AVZ458850 BFU458850:BFV458850 BPQ458850:BPR458850 BZM458850:BZN458850 CJI458850:CJJ458850 CTE458850:CTF458850 DDA458850:DDB458850 DMW458850:DMX458850 DWS458850:DWT458850 EGO458850:EGP458850 EQK458850:EQL458850 FAG458850:FAH458850 FKC458850:FKD458850 FTY458850:FTZ458850 GDU458850:GDV458850 GNQ458850:GNR458850 GXM458850:GXN458850 HHI458850:HHJ458850 HRE458850:HRF458850 IBA458850:IBB458850 IKW458850:IKX458850 IUS458850:IUT458850 JEO458850:JEP458850 JOK458850:JOL458850 JYG458850:JYH458850 KIC458850:KID458850 KRY458850:KRZ458850 LBU458850:LBV458850 LLQ458850:LLR458850 LVM458850:LVN458850 MFI458850:MFJ458850 MPE458850:MPF458850 MZA458850:MZB458850 NIW458850:NIX458850 NSS458850:NST458850 OCO458850:OCP458850 OMK458850:OML458850 OWG458850:OWH458850 PGC458850:PGD458850 PPY458850:PPZ458850 PZU458850:PZV458850 QJQ458850:QJR458850 QTM458850:QTN458850 RDI458850:RDJ458850 RNE458850:RNF458850 RXA458850:RXB458850 SGW458850:SGX458850 SQS458850:SQT458850 TAO458850:TAP458850 TKK458850:TKL458850 TUG458850:TUH458850 UEC458850:UED458850 UNY458850:UNZ458850 UXU458850:UXV458850 VHQ458850:VHR458850 VRM458850:VRN458850 WBI458850:WBJ458850 WLE458850:WLF458850 WVA458850:WVB458850 D524390:E524390 IO524386:IP524386 SK524386:SL524386 ACG524386:ACH524386 AMC524386:AMD524386 AVY524386:AVZ524386 BFU524386:BFV524386 BPQ524386:BPR524386 BZM524386:BZN524386 CJI524386:CJJ524386 CTE524386:CTF524386 DDA524386:DDB524386 DMW524386:DMX524386 DWS524386:DWT524386 EGO524386:EGP524386 EQK524386:EQL524386 FAG524386:FAH524386 FKC524386:FKD524386 FTY524386:FTZ524386 GDU524386:GDV524386 GNQ524386:GNR524386 GXM524386:GXN524386 HHI524386:HHJ524386 HRE524386:HRF524386 IBA524386:IBB524386 IKW524386:IKX524386 IUS524386:IUT524386 JEO524386:JEP524386 JOK524386:JOL524386 JYG524386:JYH524386 KIC524386:KID524386 KRY524386:KRZ524386 LBU524386:LBV524386 LLQ524386:LLR524386 LVM524386:LVN524386 MFI524386:MFJ524386 MPE524386:MPF524386 MZA524386:MZB524386 NIW524386:NIX524386 NSS524386:NST524386 OCO524386:OCP524386 OMK524386:OML524386 OWG524386:OWH524386 PGC524386:PGD524386 PPY524386:PPZ524386 PZU524386:PZV524386 QJQ524386:QJR524386 QTM524386:QTN524386 RDI524386:RDJ524386 RNE524386:RNF524386 RXA524386:RXB524386 SGW524386:SGX524386 SQS524386:SQT524386 TAO524386:TAP524386 TKK524386:TKL524386 TUG524386:TUH524386 UEC524386:UED524386 UNY524386:UNZ524386 UXU524386:UXV524386 VHQ524386:VHR524386 VRM524386:VRN524386 WBI524386:WBJ524386 WLE524386:WLF524386 WVA524386:WVB524386 D589926:E589926 IO589922:IP589922 SK589922:SL589922 ACG589922:ACH589922 AMC589922:AMD589922 AVY589922:AVZ589922 BFU589922:BFV589922 BPQ589922:BPR589922 BZM589922:BZN589922 CJI589922:CJJ589922 CTE589922:CTF589922 DDA589922:DDB589922 DMW589922:DMX589922 DWS589922:DWT589922 EGO589922:EGP589922 EQK589922:EQL589922 FAG589922:FAH589922 FKC589922:FKD589922 FTY589922:FTZ589922 GDU589922:GDV589922 GNQ589922:GNR589922 GXM589922:GXN589922 HHI589922:HHJ589922 HRE589922:HRF589922 IBA589922:IBB589922 IKW589922:IKX589922 IUS589922:IUT589922 JEO589922:JEP589922 JOK589922:JOL589922 JYG589922:JYH589922 KIC589922:KID589922 KRY589922:KRZ589922 LBU589922:LBV589922 LLQ589922:LLR589922 LVM589922:LVN589922 MFI589922:MFJ589922 MPE589922:MPF589922 MZA589922:MZB589922 NIW589922:NIX589922 NSS589922:NST589922 OCO589922:OCP589922 OMK589922:OML589922 OWG589922:OWH589922 PGC589922:PGD589922 PPY589922:PPZ589922 PZU589922:PZV589922 QJQ589922:QJR589922 QTM589922:QTN589922 RDI589922:RDJ589922 RNE589922:RNF589922 RXA589922:RXB589922 SGW589922:SGX589922 SQS589922:SQT589922 TAO589922:TAP589922 TKK589922:TKL589922 TUG589922:TUH589922 UEC589922:UED589922 UNY589922:UNZ589922 UXU589922:UXV589922 VHQ589922:VHR589922 VRM589922:VRN589922 WBI589922:WBJ589922 WLE589922:WLF589922 WVA589922:WVB589922 D655462:E655462 IO655458:IP655458 SK655458:SL655458 ACG655458:ACH655458 AMC655458:AMD655458 AVY655458:AVZ655458 BFU655458:BFV655458 BPQ655458:BPR655458 BZM655458:BZN655458 CJI655458:CJJ655458 CTE655458:CTF655458 DDA655458:DDB655458 DMW655458:DMX655458 DWS655458:DWT655458 EGO655458:EGP655458 EQK655458:EQL655458 FAG655458:FAH655458 FKC655458:FKD655458 FTY655458:FTZ655458 GDU655458:GDV655458 GNQ655458:GNR655458 GXM655458:GXN655458 HHI655458:HHJ655458 HRE655458:HRF655458 IBA655458:IBB655458 IKW655458:IKX655458 IUS655458:IUT655458 JEO655458:JEP655458 JOK655458:JOL655458 JYG655458:JYH655458 KIC655458:KID655458 KRY655458:KRZ655458 LBU655458:LBV655458 LLQ655458:LLR655458 LVM655458:LVN655458 MFI655458:MFJ655458 MPE655458:MPF655458 MZA655458:MZB655458 NIW655458:NIX655458 NSS655458:NST655458 OCO655458:OCP655458 OMK655458:OML655458 OWG655458:OWH655458 PGC655458:PGD655458 PPY655458:PPZ655458 PZU655458:PZV655458 QJQ655458:QJR655458 QTM655458:QTN655458 RDI655458:RDJ655458 RNE655458:RNF655458 RXA655458:RXB655458 SGW655458:SGX655458 SQS655458:SQT655458 TAO655458:TAP655458 TKK655458:TKL655458 TUG655458:TUH655458 UEC655458:UED655458 UNY655458:UNZ655458 UXU655458:UXV655458 VHQ655458:VHR655458 VRM655458:VRN655458 WBI655458:WBJ655458 WLE655458:WLF655458 WVA655458:WVB655458 D720998:E720998 IO720994:IP720994 SK720994:SL720994 ACG720994:ACH720994 AMC720994:AMD720994 AVY720994:AVZ720994 BFU720994:BFV720994 BPQ720994:BPR720994 BZM720994:BZN720994 CJI720994:CJJ720994 CTE720994:CTF720994 DDA720994:DDB720994 DMW720994:DMX720994 DWS720994:DWT720994 EGO720994:EGP720994 EQK720994:EQL720994 FAG720994:FAH720994 FKC720994:FKD720994 FTY720994:FTZ720994 GDU720994:GDV720994 GNQ720994:GNR720994 GXM720994:GXN720994 HHI720994:HHJ720994 HRE720994:HRF720994 IBA720994:IBB720994 IKW720994:IKX720994 IUS720994:IUT720994 JEO720994:JEP720994 JOK720994:JOL720994 JYG720994:JYH720994 KIC720994:KID720994 KRY720994:KRZ720994 LBU720994:LBV720994 LLQ720994:LLR720994 LVM720994:LVN720994 MFI720994:MFJ720994 MPE720994:MPF720994 MZA720994:MZB720994 NIW720994:NIX720994 NSS720994:NST720994 OCO720994:OCP720994 OMK720994:OML720994 OWG720994:OWH720994 PGC720994:PGD720994 PPY720994:PPZ720994 PZU720994:PZV720994 QJQ720994:QJR720994 QTM720994:QTN720994 RDI720994:RDJ720994 RNE720994:RNF720994 RXA720994:RXB720994 SGW720994:SGX720994 SQS720994:SQT720994 TAO720994:TAP720994 TKK720994:TKL720994 TUG720994:TUH720994 UEC720994:UED720994 UNY720994:UNZ720994 UXU720994:UXV720994 VHQ720994:VHR720994 VRM720994:VRN720994 WBI720994:WBJ720994 WLE720994:WLF720994 WVA720994:WVB720994 D786534:E786534 IO786530:IP786530 SK786530:SL786530 ACG786530:ACH786530 AMC786530:AMD786530 AVY786530:AVZ786530 BFU786530:BFV786530 BPQ786530:BPR786530 BZM786530:BZN786530 CJI786530:CJJ786530 CTE786530:CTF786530 DDA786530:DDB786530 DMW786530:DMX786530 DWS786530:DWT786530 EGO786530:EGP786530 EQK786530:EQL786530 FAG786530:FAH786530 FKC786530:FKD786530 FTY786530:FTZ786530 GDU786530:GDV786530 GNQ786530:GNR786530 GXM786530:GXN786530 HHI786530:HHJ786530 HRE786530:HRF786530 IBA786530:IBB786530 IKW786530:IKX786530 IUS786530:IUT786530 JEO786530:JEP786530 JOK786530:JOL786530 JYG786530:JYH786530 KIC786530:KID786530 KRY786530:KRZ786530 LBU786530:LBV786530 LLQ786530:LLR786530 LVM786530:LVN786530 MFI786530:MFJ786530 MPE786530:MPF786530 MZA786530:MZB786530 NIW786530:NIX786530 NSS786530:NST786530 OCO786530:OCP786530 OMK786530:OML786530 OWG786530:OWH786530 PGC786530:PGD786530 PPY786530:PPZ786530 PZU786530:PZV786530 QJQ786530:QJR786530 QTM786530:QTN786530 RDI786530:RDJ786530 RNE786530:RNF786530 RXA786530:RXB786530 SGW786530:SGX786530 SQS786530:SQT786530 TAO786530:TAP786530 TKK786530:TKL786530 TUG786530:TUH786530 UEC786530:UED786530 UNY786530:UNZ786530 UXU786530:UXV786530 VHQ786530:VHR786530 VRM786530:VRN786530 WBI786530:WBJ786530 WLE786530:WLF786530 WVA786530:WVB786530 D852070:E852070 IO852066:IP852066 SK852066:SL852066 ACG852066:ACH852066 AMC852066:AMD852066 AVY852066:AVZ852066 BFU852066:BFV852066 BPQ852066:BPR852066 BZM852066:BZN852066 CJI852066:CJJ852066 CTE852066:CTF852066 DDA852066:DDB852066 DMW852066:DMX852066 DWS852066:DWT852066 EGO852066:EGP852066 EQK852066:EQL852066 FAG852066:FAH852066 FKC852066:FKD852066 FTY852066:FTZ852066 GDU852066:GDV852066 GNQ852066:GNR852066 GXM852066:GXN852066 HHI852066:HHJ852066 HRE852066:HRF852066 IBA852066:IBB852066 IKW852066:IKX852066 IUS852066:IUT852066 JEO852066:JEP852066 JOK852066:JOL852066 JYG852066:JYH852066 KIC852066:KID852066 KRY852066:KRZ852066 LBU852066:LBV852066 LLQ852066:LLR852066 LVM852066:LVN852066 MFI852066:MFJ852066 MPE852066:MPF852066 MZA852066:MZB852066 NIW852066:NIX852066 NSS852066:NST852066 OCO852066:OCP852066 OMK852066:OML852066 OWG852066:OWH852066 PGC852066:PGD852066 PPY852066:PPZ852066 PZU852066:PZV852066 QJQ852066:QJR852066 QTM852066:QTN852066 RDI852066:RDJ852066 RNE852066:RNF852066 RXA852066:RXB852066 SGW852066:SGX852066 SQS852066:SQT852066 TAO852066:TAP852066 TKK852066:TKL852066 TUG852066:TUH852066 UEC852066:UED852066 UNY852066:UNZ852066 UXU852066:UXV852066 VHQ852066:VHR852066 VRM852066:VRN852066 WBI852066:WBJ852066 WLE852066:WLF852066 WVA852066:WVB852066 D917606:E917606 IO917602:IP917602 SK917602:SL917602 ACG917602:ACH917602 AMC917602:AMD917602 AVY917602:AVZ917602 BFU917602:BFV917602 BPQ917602:BPR917602 BZM917602:BZN917602 CJI917602:CJJ917602 CTE917602:CTF917602 DDA917602:DDB917602 DMW917602:DMX917602 DWS917602:DWT917602 EGO917602:EGP917602 EQK917602:EQL917602 FAG917602:FAH917602 FKC917602:FKD917602 FTY917602:FTZ917602 GDU917602:GDV917602 GNQ917602:GNR917602 GXM917602:GXN917602 HHI917602:HHJ917602 HRE917602:HRF917602 IBA917602:IBB917602 IKW917602:IKX917602 IUS917602:IUT917602 JEO917602:JEP917602 JOK917602:JOL917602 JYG917602:JYH917602 KIC917602:KID917602 KRY917602:KRZ917602 LBU917602:LBV917602 LLQ917602:LLR917602 LVM917602:LVN917602 MFI917602:MFJ917602 MPE917602:MPF917602 MZA917602:MZB917602 NIW917602:NIX917602 NSS917602:NST917602 OCO917602:OCP917602 OMK917602:OML917602 OWG917602:OWH917602 PGC917602:PGD917602 PPY917602:PPZ917602 PZU917602:PZV917602 QJQ917602:QJR917602 QTM917602:QTN917602 RDI917602:RDJ917602 RNE917602:RNF917602 RXA917602:RXB917602 SGW917602:SGX917602 SQS917602:SQT917602 TAO917602:TAP917602 TKK917602:TKL917602 TUG917602:TUH917602 UEC917602:UED917602 UNY917602:UNZ917602 UXU917602:UXV917602 VHQ917602:VHR917602 VRM917602:VRN917602 WBI917602:WBJ917602 WLE917602:WLF917602 WVA917602:WVB917602 D983142:E983142 IO983138:IP983138 SK983138:SL983138 ACG983138:ACH983138 AMC983138:AMD983138 AVY983138:AVZ983138 BFU983138:BFV983138 BPQ983138:BPR983138 BZM983138:BZN983138 CJI983138:CJJ983138 CTE983138:CTF983138 DDA983138:DDB983138 DMW983138:DMX983138 DWS983138:DWT983138 EGO983138:EGP983138 EQK983138:EQL983138 FAG983138:FAH983138 FKC983138:FKD983138 FTY983138:FTZ983138 GDU983138:GDV983138 GNQ983138:GNR983138 GXM983138:GXN983138 HHI983138:HHJ983138 HRE983138:HRF983138 IBA983138:IBB983138 IKW983138:IKX983138 IUS983138:IUT983138 JEO983138:JEP983138 JOK983138:JOL983138 JYG983138:JYH983138 KIC983138:KID983138 KRY983138:KRZ983138 LBU983138:LBV983138 LLQ983138:LLR983138 LVM983138:LVN983138 MFI983138:MFJ983138 MPE983138:MPF983138 MZA983138:MZB983138 NIW983138:NIX983138 NSS983138:NST983138 OCO983138:OCP983138 OMK983138:OML983138 OWG983138:OWH983138 PGC983138:PGD983138 PPY983138:PPZ983138 PZU983138:PZV983138 QJQ983138:QJR983138 QTM983138:QTN983138 RDI983138:RDJ983138 RNE983138:RNF983138 RXA983138:RXB983138 SGW983138:SGX983138 SQS983138:SQT983138 TAO983138:TAP983138 TKK983138:TKL983138 TUG983138:TUH983138 UEC983138:UED983138 UNY983138:UNZ983138 UXU983138:UXV983138 VHQ983138:VHR983138 VRM983138:VRN983138 WBI983138:WBJ983138 WLE983138:WLF983138 WVA983138:WVB983138 WLE983144:WLF983144 IO28:IP28 SK28:SL28 ACG28:ACH28 AMC28:AMD28 AVY28:AVZ28 BFU28:BFV28 BPQ28:BPR28 BZM28:BZN28 CJI28:CJJ28 CTE28:CTF28 DDA28:DDB28 DMW28:DMX28 DWS28:DWT28 EGO28:EGP28 EQK28:EQL28 FAG28:FAH28 FKC28:FKD28 FTY28:FTZ28 GDU28:GDV28 GNQ28:GNR28 GXM28:GXN28 HHI28:HHJ28 HRE28:HRF28 IBA28:IBB28 IKW28:IKX28 IUS28:IUT28 JEO28:JEP28 JOK28:JOL28 JYG28:JYH28 KIC28:KID28 KRY28:KRZ28 LBU28:LBV28 LLQ28:LLR28 LVM28:LVN28 MFI28:MFJ28 MPE28:MPF28 MZA28:MZB28 NIW28:NIX28 NSS28:NST28 OCO28:OCP28 OMK28:OML28 OWG28:OWH28 PGC28:PGD28 PPY28:PPZ28 PZU28:PZV28 QJQ28:QJR28 QTM28:QTN28 RDI28:RDJ28 RNE28:RNF28 RXA28:RXB28 SGW28:SGX28 SQS28:SQT28 TAO28:TAP28 TKK28:TKL28 TUG28:TUH28 UEC28:UED28 UNY28:UNZ28 UXU28:UXV28 VHQ28:VHR28 VRM28:VRN28 WBI28:WBJ28 WLE28:WLF28 WVA28:WVB28 D65569:E65569 IO65565:IP65565 SK65565:SL65565 ACG65565:ACH65565 AMC65565:AMD65565 AVY65565:AVZ65565 BFU65565:BFV65565 BPQ65565:BPR65565 BZM65565:BZN65565 CJI65565:CJJ65565 CTE65565:CTF65565 DDA65565:DDB65565 DMW65565:DMX65565 DWS65565:DWT65565 EGO65565:EGP65565 EQK65565:EQL65565 FAG65565:FAH65565 FKC65565:FKD65565 FTY65565:FTZ65565 GDU65565:GDV65565 GNQ65565:GNR65565 GXM65565:GXN65565 HHI65565:HHJ65565 HRE65565:HRF65565 IBA65565:IBB65565 IKW65565:IKX65565 IUS65565:IUT65565 JEO65565:JEP65565 JOK65565:JOL65565 JYG65565:JYH65565 KIC65565:KID65565 KRY65565:KRZ65565 LBU65565:LBV65565 LLQ65565:LLR65565 LVM65565:LVN65565 MFI65565:MFJ65565 MPE65565:MPF65565 MZA65565:MZB65565 NIW65565:NIX65565 NSS65565:NST65565 OCO65565:OCP65565 OMK65565:OML65565 OWG65565:OWH65565 PGC65565:PGD65565 PPY65565:PPZ65565 PZU65565:PZV65565 QJQ65565:QJR65565 QTM65565:QTN65565 RDI65565:RDJ65565 RNE65565:RNF65565 RXA65565:RXB65565 SGW65565:SGX65565 SQS65565:SQT65565 TAO65565:TAP65565 TKK65565:TKL65565 TUG65565:TUH65565 UEC65565:UED65565 UNY65565:UNZ65565 UXU65565:UXV65565 VHQ65565:VHR65565 VRM65565:VRN65565 WBI65565:WBJ65565 WLE65565:WLF65565 WVA65565:WVB65565 D131105:E131105 IO131101:IP131101 SK131101:SL131101 ACG131101:ACH131101 AMC131101:AMD131101 AVY131101:AVZ131101 BFU131101:BFV131101 BPQ131101:BPR131101 BZM131101:BZN131101 CJI131101:CJJ131101 CTE131101:CTF131101 DDA131101:DDB131101 DMW131101:DMX131101 DWS131101:DWT131101 EGO131101:EGP131101 EQK131101:EQL131101 FAG131101:FAH131101 FKC131101:FKD131101 FTY131101:FTZ131101 GDU131101:GDV131101 GNQ131101:GNR131101 GXM131101:GXN131101 HHI131101:HHJ131101 HRE131101:HRF131101 IBA131101:IBB131101 IKW131101:IKX131101 IUS131101:IUT131101 JEO131101:JEP131101 JOK131101:JOL131101 JYG131101:JYH131101 KIC131101:KID131101 KRY131101:KRZ131101 LBU131101:LBV131101 LLQ131101:LLR131101 LVM131101:LVN131101 MFI131101:MFJ131101 MPE131101:MPF131101 MZA131101:MZB131101 NIW131101:NIX131101 NSS131101:NST131101 OCO131101:OCP131101 OMK131101:OML131101 OWG131101:OWH131101 PGC131101:PGD131101 PPY131101:PPZ131101 PZU131101:PZV131101 QJQ131101:QJR131101 QTM131101:QTN131101 RDI131101:RDJ131101 RNE131101:RNF131101 RXA131101:RXB131101 SGW131101:SGX131101 SQS131101:SQT131101 TAO131101:TAP131101 TKK131101:TKL131101 TUG131101:TUH131101 UEC131101:UED131101 UNY131101:UNZ131101 UXU131101:UXV131101 VHQ131101:VHR131101 VRM131101:VRN131101 WBI131101:WBJ131101 WLE131101:WLF131101 WVA131101:WVB131101 D196641:E196641 IO196637:IP196637 SK196637:SL196637 ACG196637:ACH196637 AMC196637:AMD196637 AVY196637:AVZ196637 BFU196637:BFV196637 BPQ196637:BPR196637 BZM196637:BZN196637 CJI196637:CJJ196637 CTE196637:CTF196637 DDA196637:DDB196637 DMW196637:DMX196637 DWS196637:DWT196637 EGO196637:EGP196637 EQK196637:EQL196637 FAG196637:FAH196637 FKC196637:FKD196637 FTY196637:FTZ196637 GDU196637:GDV196637 GNQ196637:GNR196637 GXM196637:GXN196637 HHI196637:HHJ196637 HRE196637:HRF196637 IBA196637:IBB196637 IKW196637:IKX196637 IUS196637:IUT196637 JEO196637:JEP196637 JOK196637:JOL196637 JYG196637:JYH196637 KIC196637:KID196637 KRY196637:KRZ196637 LBU196637:LBV196637 LLQ196637:LLR196637 LVM196637:LVN196637 MFI196637:MFJ196637 MPE196637:MPF196637 MZA196637:MZB196637 NIW196637:NIX196637 NSS196637:NST196637 OCO196637:OCP196637 OMK196637:OML196637 OWG196637:OWH196637 PGC196637:PGD196637 PPY196637:PPZ196637 PZU196637:PZV196637 QJQ196637:QJR196637 QTM196637:QTN196637 RDI196637:RDJ196637 RNE196637:RNF196637 RXA196637:RXB196637 SGW196637:SGX196637 SQS196637:SQT196637 TAO196637:TAP196637 TKK196637:TKL196637 TUG196637:TUH196637 UEC196637:UED196637 UNY196637:UNZ196637 UXU196637:UXV196637 VHQ196637:VHR196637 VRM196637:VRN196637 WBI196637:WBJ196637 WLE196637:WLF196637 WVA196637:WVB196637 D262177:E262177 IO262173:IP262173 SK262173:SL262173 ACG262173:ACH262173 AMC262173:AMD262173 AVY262173:AVZ262173 BFU262173:BFV262173 BPQ262173:BPR262173 BZM262173:BZN262173 CJI262173:CJJ262173 CTE262173:CTF262173 DDA262173:DDB262173 DMW262173:DMX262173 DWS262173:DWT262173 EGO262173:EGP262173 EQK262173:EQL262173 FAG262173:FAH262173 FKC262173:FKD262173 FTY262173:FTZ262173 GDU262173:GDV262173 GNQ262173:GNR262173 GXM262173:GXN262173 HHI262173:HHJ262173 HRE262173:HRF262173 IBA262173:IBB262173 IKW262173:IKX262173 IUS262173:IUT262173 JEO262173:JEP262173 JOK262173:JOL262173 JYG262173:JYH262173 KIC262173:KID262173 KRY262173:KRZ262173 LBU262173:LBV262173 LLQ262173:LLR262173 LVM262173:LVN262173 MFI262173:MFJ262173 MPE262173:MPF262173 MZA262173:MZB262173 NIW262173:NIX262173 NSS262173:NST262173 OCO262173:OCP262173 OMK262173:OML262173 OWG262173:OWH262173 PGC262173:PGD262173 PPY262173:PPZ262173 PZU262173:PZV262173 QJQ262173:QJR262173 QTM262173:QTN262173 RDI262173:RDJ262173 RNE262173:RNF262173 RXA262173:RXB262173 SGW262173:SGX262173 SQS262173:SQT262173 TAO262173:TAP262173 TKK262173:TKL262173 TUG262173:TUH262173 UEC262173:UED262173 UNY262173:UNZ262173 UXU262173:UXV262173 VHQ262173:VHR262173 VRM262173:VRN262173 WBI262173:WBJ262173 WLE262173:WLF262173 WVA262173:WVB262173 D327713:E327713 IO327709:IP327709 SK327709:SL327709 ACG327709:ACH327709 AMC327709:AMD327709 AVY327709:AVZ327709 BFU327709:BFV327709 BPQ327709:BPR327709 BZM327709:BZN327709 CJI327709:CJJ327709 CTE327709:CTF327709 DDA327709:DDB327709 DMW327709:DMX327709 DWS327709:DWT327709 EGO327709:EGP327709 EQK327709:EQL327709 FAG327709:FAH327709 FKC327709:FKD327709 FTY327709:FTZ327709 GDU327709:GDV327709 GNQ327709:GNR327709 GXM327709:GXN327709 HHI327709:HHJ327709 HRE327709:HRF327709 IBA327709:IBB327709 IKW327709:IKX327709 IUS327709:IUT327709 JEO327709:JEP327709 JOK327709:JOL327709 JYG327709:JYH327709 KIC327709:KID327709 KRY327709:KRZ327709 LBU327709:LBV327709 LLQ327709:LLR327709 LVM327709:LVN327709 MFI327709:MFJ327709 MPE327709:MPF327709 MZA327709:MZB327709 NIW327709:NIX327709 NSS327709:NST327709 OCO327709:OCP327709 OMK327709:OML327709 OWG327709:OWH327709 PGC327709:PGD327709 PPY327709:PPZ327709 PZU327709:PZV327709 QJQ327709:QJR327709 QTM327709:QTN327709 RDI327709:RDJ327709 RNE327709:RNF327709 RXA327709:RXB327709 SGW327709:SGX327709 SQS327709:SQT327709 TAO327709:TAP327709 TKK327709:TKL327709 TUG327709:TUH327709 UEC327709:UED327709 UNY327709:UNZ327709 UXU327709:UXV327709 VHQ327709:VHR327709 VRM327709:VRN327709 WBI327709:WBJ327709 WLE327709:WLF327709 WVA327709:WVB327709 D393249:E393249 IO393245:IP393245 SK393245:SL393245 ACG393245:ACH393245 AMC393245:AMD393245 AVY393245:AVZ393245 BFU393245:BFV393245 BPQ393245:BPR393245 BZM393245:BZN393245 CJI393245:CJJ393245 CTE393245:CTF393245 DDA393245:DDB393245 DMW393245:DMX393245 DWS393245:DWT393245 EGO393245:EGP393245 EQK393245:EQL393245 FAG393245:FAH393245 FKC393245:FKD393245 FTY393245:FTZ393245 GDU393245:GDV393245 GNQ393245:GNR393245 GXM393245:GXN393245 HHI393245:HHJ393245 HRE393245:HRF393245 IBA393245:IBB393245 IKW393245:IKX393245 IUS393245:IUT393245 JEO393245:JEP393245 JOK393245:JOL393245 JYG393245:JYH393245 KIC393245:KID393245 KRY393245:KRZ393245 LBU393245:LBV393245 LLQ393245:LLR393245 LVM393245:LVN393245 MFI393245:MFJ393245 MPE393245:MPF393245 MZA393245:MZB393245 NIW393245:NIX393245 NSS393245:NST393245 OCO393245:OCP393245 OMK393245:OML393245 OWG393245:OWH393245 PGC393245:PGD393245 PPY393245:PPZ393245 PZU393245:PZV393245 QJQ393245:QJR393245 QTM393245:QTN393245 RDI393245:RDJ393245 RNE393245:RNF393245 RXA393245:RXB393245 SGW393245:SGX393245 SQS393245:SQT393245 TAO393245:TAP393245 TKK393245:TKL393245 TUG393245:TUH393245 UEC393245:UED393245 UNY393245:UNZ393245 UXU393245:UXV393245 VHQ393245:VHR393245 VRM393245:VRN393245 WBI393245:WBJ393245 WLE393245:WLF393245 WVA393245:WVB393245 D458785:E458785 IO458781:IP458781 SK458781:SL458781 ACG458781:ACH458781 AMC458781:AMD458781 AVY458781:AVZ458781 BFU458781:BFV458781 BPQ458781:BPR458781 BZM458781:BZN458781 CJI458781:CJJ458781 CTE458781:CTF458781 DDA458781:DDB458781 DMW458781:DMX458781 DWS458781:DWT458781 EGO458781:EGP458781 EQK458781:EQL458781 FAG458781:FAH458781 FKC458781:FKD458781 FTY458781:FTZ458781 GDU458781:GDV458781 GNQ458781:GNR458781 GXM458781:GXN458781 HHI458781:HHJ458781 HRE458781:HRF458781 IBA458781:IBB458781 IKW458781:IKX458781 IUS458781:IUT458781 JEO458781:JEP458781 JOK458781:JOL458781 JYG458781:JYH458781 KIC458781:KID458781 KRY458781:KRZ458781 LBU458781:LBV458781 LLQ458781:LLR458781 LVM458781:LVN458781 MFI458781:MFJ458781 MPE458781:MPF458781 MZA458781:MZB458781 NIW458781:NIX458781 NSS458781:NST458781 OCO458781:OCP458781 OMK458781:OML458781 OWG458781:OWH458781 PGC458781:PGD458781 PPY458781:PPZ458781 PZU458781:PZV458781 QJQ458781:QJR458781 QTM458781:QTN458781 RDI458781:RDJ458781 RNE458781:RNF458781 RXA458781:RXB458781 SGW458781:SGX458781 SQS458781:SQT458781 TAO458781:TAP458781 TKK458781:TKL458781 TUG458781:TUH458781 UEC458781:UED458781 UNY458781:UNZ458781 UXU458781:UXV458781 VHQ458781:VHR458781 VRM458781:VRN458781 WBI458781:WBJ458781 WLE458781:WLF458781 WVA458781:WVB458781 D524321:E524321 IO524317:IP524317 SK524317:SL524317 ACG524317:ACH524317 AMC524317:AMD524317 AVY524317:AVZ524317 BFU524317:BFV524317 BPQ524317:BPR524317 BZM524317:BZN524317 CJI524317:CJJ524317 CTE524317:CTF524317 DDA524317:DDB524317 DMW524317:DMX524317 DWS524317:DWT524317 EGO524317:EGP524317 EQK524317:EQL524317 FAG524317:FAH524317 FKC524317:FKD524317 FTY524317:FTZ524317 GDU524317:GDV524317 GNQ524317:GNR524317 GXM524317:GXN524317 HHI524317:HHJ524317 HRE524317:HRF524317 IBA524317:IBB524317 IKW524317:IKX524317 IUS524317:IUT524317 JEO524317:JEP524317 JOK524317:JOL524317 JYG524317:JYH524317 KIC524317:KID524317 KRY524317:KRZ524317 LBU524317:LBV524317 LLQ524317:LLR524317 LVM524317:LVN524317 MFI524317:MFJ524317 MPE524317:MPF524317 MZA524317:MZB524317 NIW524317:NIX524317 NSS524317:NST524317 OCO524317:OCP524317 OMK524317:OML524317 OWG524317:OWH524317 PGC524317:PGD524317 PPY524317:PPZ524317 PZU524317:PZV524317 QJQ524317:QJR524317 QTM524317:QTN524317 RDI524317:RDJ524317 RNE524317:RNF524317 RXA524317:RXB524317 SGW524317:SGX524317 SQS524317:SQT524317 TAO524317:TAP524317 TKK524317:TKL524317 TUG524317:TUH524317 UEC524317:UED524317 UNY524317:UNZ524317 UXU524317:UXV524317 VHQ524317:VHR524317 VRM524317:VRN524317 WBI524317:WBJ524317 WLE524317:WLF524317 WVA524317:WVB524317 D589857:E589857 IO589853:IP589853 SK589853:SL589853 ACG589853:ACH589853 AMC589853:AMD589853 AVY589853:AVZ589853 BFU589853:BFV589853 BPQ589853:BPR589853 BZM589853:BZN589853 CJI589853:CJJ589853 CTE589853:CTF589853 DDA589853:DDB589853 DMW589853:DMX589853 DWS589853:DWT589853 EGO589853:EGP589853 EQK589853:EQL589853 FAG589853:FAH589853 FKC589853:FKD589853 FTY589853:FTZ589853 GDU589853:GDV589853 GNQ589853:GNR589853 GXM589853:GXN589853 HHI589853:HHJ589853 HRE589853:HRF589853 IBA589853:IBB589853 IKW589853:IKX589853 IUS589853:IUT589853 JEO589853:JEP589853 JOK589853:JOL589853 JYG589853:JYH589853 KIC589853:KID589853 KRY589853:KRZ589853 LBU589853:LBV589853 LLQ589853:LLR589853 LVM589853:LVN589853 MFI589853:MFJ589853 MPE589853:MPF589853 MZA589853:MZB589853 NIW589853:NIX589853 NSS589853:NST589853 OCO589853:OCP589853 OMK589853:OML589853 OWG589853:OWH589853 PGC589853:PGD589853 PPY589853:PPZ589853 PZU589853:PZV589853 QJQ589853:QJR589853 QTM589853:QTN589853 RDI589853:RDJ589853 RNE589853:RNF589853 RXA589853:RXB589853 SGW589853:SGX589853 SQS589853:SQT589853 TAO589853:TAP589853 TKK589853:TKL589853 TUG589853:TUH589853 UEC589853:UED589853 UNY589853:UNZ589853 UXU589853:UXV589853 VHQ589853:VHR589853 VRM589853:VRN589853 WBI589853:WBJ589853 WLE589853:WLF589853 WVA589853:WVB589853 D655393:E655393 IO655389:IP655389 SK655389:SL655389 ACG655389:ACH655389 AMC655389:AMD655389 AVY655389:AVZ655389 BFU655389:BFV655389 BPQ655389:BPR655389 BZM655389:BZN655389 CJI655389:CJJ655389 CTE655389:CTF655389 DDA655389:DDB655389 DMW655389:DMX655389 DWS655389:DWT655389 EGO655389:EGP655389 EQK655389:EQL655389 FAG655389:FAH655389 FKC655389:FKD655389 FTY655389:FTZ655389 GDU655389:GDV655389 GNQ655389:GNR655389 GXM655389:GXN655389 HHI655389:HHJ655389 HRE655389:HRF655389 IBA655389:IBB655389 IKW655389:IKX655389 IUS655389:IUT655389 JEO655389:JEP655389 JOK655389:JOL655389 JYG655389:JYH655389 KIC655389:KID655389 KRY655389:KRZ655389 LBU655389:LBV655389 LLQ655389:LLR655389 LVM655389:LVN655389 MFI655389:MFJ655389 MPE655389:MPF655389 MZA655389:MZB655389 NIW655389:NIX655389 NSS655389:NST655389 OCO655389:OCP655389 OMK655389:OML655389 OWG655389:OWH655389 PGC655389:PGD655389 PPY655389:PPZ655389 PZU655389:PZV655389 QJQ655389:QJR655389 QTM655389:QTN655389 RDI655389:RDJ655389 RNE655389:RNF655389 RXA655389:RXB655389 SGW655389:SGX655389 SQS655389:SQT655389 TAO655389:TAP655389 TKK655389:TKL655389 TUG655389:TUH655389 UEC655389:UED655389 UNY655389:UNZ655389 UXU655389:UXV655389 VHQ655389:VHR655389 VRM655389:VRN655389 WBI655389:WBJ655389 WLE655389:WLF655389 WVA655389:WVB655389 D720929:E720929 IO720925:IP720925 SK720925:SL720925 ACG720925:ACH720925 AMC720925:AMD720925 AVY720925:AVZ720925 BFU720925:BFV720925 BPQ720925:BPR720925 BZM720925:BZN720925 CJI720925:CJJ720925 CTE720925:CTF720925 DDA720925:DDB720925 DMW720925:DMX720925 DWS720925:DWT720925 EGO720925:EGP720925 EQK720925:EQL720925 FAG720925:FAH720925 FKC720925:FKD720925 FTY720925:FTZ720925 GDU720925:GDV720925 GNQ720925:GNR720925 GXM720925:GXN720925 HHI720925:HHJ720925 HRE720925:HRF720925 IBA720925:IBB720925 IKW720925:IKX720925 IUS720925:IUT720925 JEO720925:JEP720925 JOK720925:JOL720925 JYG720925:JYH720925 KIC720925:KID720925 KRY720925:KRZ720925 LBU720925:LBV720925 LLQ720925:LLR720925 LVM720925:LVN720925 MFI720925:MFJ720925 MPE720925:MPF720925 MZA720925:MZB720925 NIW720925:NIX720925 NSS720925:NST720925 OCO720925:OCP720925 OMK720925:OML720925 OWG720925:OWH720925 PGC720925:PGD720925 PPY720925:PPZ720925 PZU720925:PZV720925 QJQ720925:QJR720925 QTM720925:QTN720925 RDI720925:RDJ720925 RNE720925:RNF720925 RXA720925:RXB720925 SGW720925:SGX720925 SQS720925:SQT720925 TAO720925:TAP720925 TKK720925:TKL720925 TUG720925:TUH720925 UEC720925:UED720925 UNY720925:UNZ720925 UXU720925:UXV720925 VHQ720925:VHR720925 VRM720925:VRN720925 WBI720925:WBJ720925 WLE720925:WLF720925 WVA720925:WVB720925 D786465:E786465 IO786461:IP786461 SK786461:SL786461 ACG786461:ACH786461 AMC786461:AMD786461 AVY786461:AVZ786461 BFU786461:BFV786461 BPQ786461:BPR786461 BZM786461:BZN786461 CJI786461:CJJ786461 CTE786461:CTF786461 DDA786461:DDB786461 DMW786461:DMX786461 DWS786461:DWT786461 EGO786461:EGP786461 EQK786461:EQL786461 FAG786461:FAH786461 FKC786461:FKD786461 FTY786461:FTZ786461 GDU786461:GDV786461 GNQ786461:GNR786461 GXM786461:GXN786461 HHI786461:HHJ786461 HRE786461:HRF786461 IBA786461:IBB786461 IKW786461:IKX786461 IUS786461:IUT786461 JEO786461:JEP786461 JOK786461:JOL786461 JYG786461:JYH786461 KIC786461:KID786461 KRY786461:KRZ786461 LBU786461:LBV786461 LLQ786461:LLR786461 LVM786461:LVN786461 MFI786461:MFJ786461 MPE786461:MPF786461 MZA786461:MZB786461 NIW786461:NIX786461 NSS786461:NST786461 OCO786461:OCP786461 OMK786461:OML786461 OWG786461:OWH786461 PGC786461:PGD786461 PPY786461:PPZ786461 PZU786461:PZV786461 QJQ786461:QJR786461 QTM786461:QTN786461 RDI786461:RDJ786461 RNE786461:RNF786461 RXA786461:RXB786461 SGW786461:SGX786461 SQS786461:SQT786461 TAO786461:TAP786461 TKK786461:TKL786461 TUG786461:TUH786461 UEC786461:UED786461 UNY786461:UNZ786461 UXU786461:UXV786461 VHQ786461:VHR786461 VRM786461:VRN786461 WBI786461:WBJ786461 WLE786461:WLF786461 WVA786461:WVB786461 D852001:E852001 IO851997:IP851997 SK851997:SL851997 ACG851997:ACH851997 AMC851997:AMD851997 AVY851997:AVZ851997 BFU851997:BFV851997 BPQ851997:BPR851997 BZM851997:BZN851997 CJI851997:CJJ851997 CTE851997:CTF851997 DDA851997:DDB851997 DMW851997:DMX851997 DWS851997:DWT851997 EGO851997:EGP851997 EQK851997:EQL851997 FAG851997:FAH851997 FKC851997:FKD851997 FTY851997:FTZ851997 GDU851997:GDV851997 GNQ851997:GNR851997 GXM851997:GXN851997 HHI851997:HHJ851997 HRE851997:HRF851997 IBA851997:IBB851997 IKW851997:IKX851997 IUS851997:IUT851997 JEO851997:JEP851997 JOK851997:JOL851997 JYG851997:JYH851997 KIC851997:KID851997 KRY851997:KRZ851997 LBU851997:LBV851997 LLQ851997:LLR851997 LVM851997:LVN851997 MFI851997:MFJ851997 MPE851997:MPF851997 MZA851997:MZB851997 NIW851997:NIX851997 NSS851997:NST851997 OCO851997:OCP851997 OMK851997:OML851997 OWG851997:OWH851997 PGC851997:PGD851997 PPY851997:PPZ851997 PZU851997:PZV851997 QJQ851997:QJR851997 QTM851997:QTN851997 RDI851997:RDJ851997 RNE851997:RNF851997 RXA851997:RXB851997 SGW851997:SGX851997 SQS851997:SQT851997 TAO851997:TAP851997 TKK851997:TKL851997 TUG851997:TUH851997 UEC851997:UED851997 UNY851997:UNZ851997 UXU851997:UXV851997 VHQ851997:VHR851997 VRM851997:VRN851997 WBI851997:WBJ851997 WLE851997:WLF851997 WVA851997:WVB851997 D917537:E917537 IO917533:IP917533 SK917533:SL917533 ACG917533:ACH917533 AMC917533:AMD917533 AVY917533:AVZ917533 BFU917533:BFV917533 BPQ917533:BPR917533 BZM917533:BZN917533 CJI917533:CJJ917533 CTE917533:CTF917533 DDA917533:DDB917533 DMW917533:DMX917533 DWS917533:DWT917533 EGO917533:EGP917533 EQK917533:EQL917533 FAG917533:FAH917533 FKC917533:FKD917533 FTY917533:FTZ917533 GDU917533:GDV917533 GNQ917533:GNR917533 GXM917533:GXN917533 HHI917533:HHJ917533 HRE917533:HRF917533 IBA917533:IBB917533 IKW917533:IKX917533 IUS917533:IUT917533 JEO917533:JEP917533 JOK917533:JOL917533 JYG917533:JYH917533 KIC917533:KID917533 KRY917533:KRZ917533 LBU917533:LBV917533 LLQ917533:LLR917533 LVM917533:LVN917533 MFI917533:MFJ917533 MPE917533:MPF917533 MZA917533:MZB917533 NIW917533:NIX917533 NSS917533:NST917533 OCO917533:OCP917533 OMK917533:OML917533 OWG917533:OWH917533 PGC917533:PGD917533 PPY917533:PPZ917533 PZU917533:PZV917533 QJQ917533:QJR917533 QTM917533:QTN917533 RDI917533:RDJ917533 RNE917533:RNF917533 RXA917533:RXB917533 SGW917533:SGX917533 SQS917533:SQT917533 TAO917533:TAP917533 TKK917533:TKL917533 TUG917533:TUH917533 UEC917533:UED917533 UNY917533:UNZ917533 UXU917533:UXV917533 VHQ917533:VHR917533 VRM917533:VRN917533 WBI917533:WBJ917533 WLE917533:WLF917533 WVA917533:WVB917533 D983073:E983073 IO983069:IP983069 SK983069:SL983069 ACG983069:ACH983069 AMC983069:AMD983069 AVY983069:AVZ983069 BFU983069:BFV983069 BPQ983069:BPR983069 BZM983069:BZN983069 CJI983069:CJJ983069 CTE983069:CTF983069 DDA983069:DDB983069 DMW983069:DMX983069 DWS983069:DWT983069 EGO983069:EGP983069 EQK983069:EQL983069 FAG983069:FAH983069 FKC983069:FKD983069 FTY983069:FTZ983069 GDU983069:GDV983069 GNQ983069:GNR983069 GXM983069:GXN983069 HHI983069:HHJ983069 HRE983069:HRF983069 IBA983069:IBB983069 IKW983069:IKX983069 IUS983069:IUT983069 JEO983069:JEP983069 JOK983069:JOL983069 JYG983069:JYH983069 KIC983069:KID983069 KRY983069:KRZ983069 LBU983069:LBV983069 LLQ983069:LLR983069 LVM983069:LVN983069 MFI983069:MFJ983069 MPE983069:MPF983069 MZA983069:MZB983069 NIW983069:NIX983069 NSS983069:NST983069 OCO983069:OCP983069 OMK983069:OML983069 OWG983069:OWH983069 PGC983069:PGD983069 PPY983069:PPZ983069 PZU983069:PZV983069 QJQ983069:QJR983069 QTM983069:QTN983069 RDI983069:RDJ983069 RNE983069:RNF983069 RXA983069:RXB983069 SGW983069:SGX983069 SQS983069:SQT983069 TAO983069:TAP983069 TKK983069:TKL983069 TUG983069:TUH983069 UEC983069:UED983069 UNY983069:UNZ983069 UXU983069:UXV983069 VHQ983069:VHR983069 VRM983069:VRN983069 WBI983069:WBJ983069 WLE983069:WLF983069 WVA983069:WVB983069 WBI983144:WBJ983144 IO32:IP32 SK32:SL32 ACG32:ACH32 AMC32:AMD32 AVY32:AVZ32 BFU32:BFV32 BPQ32:BPR32 BZM32:BZN32 CJI32:CJJ32 CTE32:CTF32 DDA32:DDB32 DMW32:DMX32 DWS32:DWT32 EGO32:EGP32 EQK32:EQL32 FAG32:FAH32 FKC32:FKD32 FTY32:FTZ32 GDU32:GDV32 GNQ32:GNR32 GXM32:GXN32 HHI32:HHJ32 HRE32:HRF32 IBA32:IBB32 IKW32:IKX32 IUS32:IUT32 JEO32:JEP32 JOK32:JOL32 JYG32:JYH32 KIC32:KID32 KRY32:KRZ32 LBU32:LBV32 LLQ32:LLR32 LVM32:LVN32 MFI32:MFJ32 MPE32:MPF32 MZA32:MZB32 NIW32:NIX32 NSS32:NST32 OCO32:OCP32 OMK32:OML32 OWG32:OWH32 PGC32:PGD32 PPY32:PPZ32 PZU32:PZV32 QJQ32:QJR32 QTM32:QTN32 RDI32:RDJ32 RNE32:RNF32 RXA32:RXB32 SGW32:SGX32 SQS32:SQT32 TAO32:TAP32 TKK32:TKL32 TUG32:TUH32 UEC32:UED32 UNY32:UNZ32 UXU32:UXV32 VHQ32:VHR32 VRM32:VRN32 WBI32:WBJ32 WLE32:WLF32 WVA32:WVB32 D65573:E65573 IO65569:IP65569 SK65569:SL65569 ACG65569:ACH65569 AMC65569:AMD65569 AVY65569:AVZ65569 BFU65569:BFV65569 BPQ65569:BPR65569 BZM65569:BZN65569 CJI65569:CJJ65569 CTE65569:CTF65569 DDA65569:DDB65569 DMW65569:DMX65569 DWS65569:DWT65569 EGO65569:EGP65569 EQK65569:EQL65569 FAG65569:FAH65569 FKC65569:FKD65569 FTY65569:FTZ65569 GDU65569:GDV65569 GNQ65569:GNR65569 GXM65569:GXN65569 HHI65569:HHJ65569 HRE65569:HRF65569 IBA65569:IBB65569 IKW65569:IKX65569 IUS65569:IUT65569 JEO65569:JEP65569 JOK65569:JOL65569 JYG65569:JYH65569 KIC65569:KID65569 KRY65569:KRZ65569 LBU65569:LBV65569 LLQ65569:LLR65569 LVM65569:LVN65569 MFI65569:MFJ65569 MPE65569:MPF65569 MZA65569:MZB65569 NIW65569:NIX65569 NSS65569:NST65569 OCO65569:OCP65569 OMK65569:OML65569 OWG65569:OWH65569 PGC65569:PGD65569 PPY65569:PPZ65569 PZU65569:PZV65569 QJQ65569:QJR65569 QTM65569:QTN65569 RDI65569:RDJ65569 RNE65569:RNF65569 RXA65569:RXB65569 SGW65569:SGX65569 SQS65569:SQT65569 TAO65569:TAP65569 TKK65569:TKL65569 TUG65569:TUH65569 UEC65569:UED65569 UNY65569:UNZ65569 UXU65569:UXV65569 VHQ65569:VHR65569 VRM65569:VRN65569 WBI65569:WBJ65569 WLE65569:WLF65569 WVA65569:WVB65569 D131109:E131109 IO131105:IP131105 SK131105:SL131105 ACG131105:ACH131105 AMC131105:AMD131105 AVY131105:AVZ131105 BFU131105:BFV131105 BPQ131105:BPR131105 BZM131105:BZN131105 CJI131105:CJJ131105 CTE131105:CTF131105 DDA131105:DDB131105 DMW131105:DMX131105 DWS131105:DWT131105 EGO131105:EGP131105 EQK131105:EQL131105 FAG131105:FAH131105 FKC131105:FKD131105 FTY131105:FTZ131105 GDU131105:GDV131105 GNQ131105:GNR131105 GXM131105:GXN131105 HHI131105:HHJ131105 HRE131105:HRF131105 IBA131105:IBB131105 IKW131105:IKX131105 IUS131105:IUT131105 JEO131105:JEP131105 JOK131105:JOL131105 JYG131105:JYH131105 KIC131105:KID131105 KRY131105:KRZ131105 LBU131105:LBV131105 LLQ131105:LLR131105 LVM131105:LVN131105 MFI131105:MFJ131105 MPE131105:MPF131105 MZA131105:MZB131105 NIW131105:NIX131105 NSS131105:NST131105 OCO131105:OCP131105 OMK131105:OML131105 OWG131105:OWH131105 PGC131105:PGD131105 PPY131105:PPZ131105 PZU131105:PZV131105 QJQ131105:QJR131105 QTM131105:QTN131105 RDI131105:RDJ131105 RNE131105:RNF131105 RXA131105:RXB131105 SGW131105:SGX131105 SQS131105:SQT131105 TAO131105:TAP131105 TKK131105:TKL131105 TUG131105:TUH131105 UEC131105:UED131105 UNY131105:UNZ131105 UXU131105:UXV131105 VHQ131105:VHR131105 VRM131105:VRN131105 WBI131105:WBJ131105 WLE131105:WLF131105 WVA131105:WVB131105 D196645:E196645 IO196641:IP196641 SK196641:SL196641 ACG196641:ACH196641 AMC196641:AMD196641 AVY196641:AVZ196641 BFU196641:BFV196641 BPQ196641:BPR196641 BZM196641:BZN196641 CJI196641:CJJ196641 CTE196641:CTF196641 DDA196641:DDB196641 DMW196641:DMX196641 DWS196641:DWT196641 EGO196641:EGP196641 EQK196641:EQL196641 FAG196641:FAH196641 FKC196641:FKD196641 FTY196641:FTZ196641 GDU196641:GDV196641 GNQ196641:GNR196641 GXM196641:GXN196641 HHI196641:HHJ196641 HRE196641:HRF196641 IBA196641:IBB196641 IKW196641:IKX196641 IUS196641:IUT196641 JEO196641:JEP196641 JOK196641:JOL196641 JYG196641:JYH196641 KIC196641:KID196641 KRY196641:KRZ196641 LBU196641:LBV196641 LLQ196641:LLR196641 LVM196641:LVN196641 MFI196641:MFJ196641 MPE196641:MPF196641 MZA196641:MZB196641 NIW196641:NIX196641 NSS196641:NST196641 OCO196641:OCP196641 OMK196641:OML196641 OWG196641:OWH196641 PGC196641:PGD196641 PPY196641:PPZ196641 PZU196641:PZV196641 QJQ196641:QJR196641 QTM196641:QTN196641 RDI196641:RDJ196641 RNE196641:RNF196641 RXA196641:RXB196641 SGW196641:SGX196641 SQS196641:SQT196641 TAO196641:TAP196641 TKK196641:TKL196641 TUG196641:TUH196641 UEC196641:UED196641 UNY196641:UNZ196641 UXU196641:UXV196641 VHQ196641:VHR196641 VRM196641:VRN196641 WBI196641:WBJ196641 WLE196641:WLF196641 WVA196641:WVB196641 D262181:E262181 IO262177:IP262177 SK262177:SL262177 ACG262177:ACH262177 AMC262177:AMD262177 AVY262177:AVZ262177 BFU262177:BFV262177 BPQ262177:BPR262177 BZM262177:BZN262177 CJI262177:CJJ262177 CTE262177:CTF262177 DDA262177:DDB262177 DMW262177:DMX262177 DWS262177:DWT262177 EGO262177:EGP262177 EQK262177:EQL262177 FAG262177:FAH262177 FKC262177:FKD262177 FTY262177:FTZ262177 GDU262177:GDV262177 GNQ262177:GNR262177 GXM262177:GXN262177 HHI262177:HHJ262177 HRE262177:HRF262177 IBA262177:IBB262177 IKW262177:IKX262177 IUS262177:IUT262177 JEO262177:JEP262177 JOK262177:JOL262177 JYG262177:JYH262177 KIC262177:KID262177 KRY262177:KRZ262177 LBU262177:LBV262177 LLQ262177:LLR262177 LVM262177:LVN262177 MFI262177:MFJ262177 MPE262177:MPF262177 MZA262177:MZB262177 NIW262177:NIX262177 NSS262177:NST262177 OCO262177:OCP262177 OMK262177:OML262177 OWG262177:OWH262177 PGC262177:PGD262177 PPY262177:PPZ262177 PZU262177:PZV262177 QJQ262177:QJR262177 QTM262177:QTN262177 RDI262177:RDJ262177 RNE262177:RNF262177 RXA262177:RXB262177 SGW262177:SGX262177 SQS262177:SQT262177 TAO262177:TAP262177 TKK262177:TKL262177 TUG262177:TUH262177 UEC262177:UED262177 UNY262177:UNZ262177 UXU262177:UXV262177 VHQ262177:VHR262177 VRM262177:VRN262177 WBI262177:WBJ262177 WLE262177:WLF262177 WVA262177:WVB262177 D327717:E327717 IO327713:IP327713 SK327713:SL327713 ACG327713:ACH327713 AMC327713:AMD327713 AVY327713:AVZ327713 BFU327713:BFV327713 BPQ327713:BPR327713 BZM327713:BZN327713 CJI327713:CJJ327713 CTE327713:CTF327713 DDA327713:DDB327713 DMW327713:DMX327713 DWS327713:DWT327713 EGO327713:EGP327713 EQK327713:EQL327713 FAG327713:FAH327713 FKC327713:FKD327713 FTY327713:FTZ327713 GDU327713:GDV327713 GNQ327713:GNR327713 GXM327713:GXN327713 HHI327713:HHJ327713 HRE327713:HRF327713 IBA327713:IBB327713 IKW327713:IKX327713 IUS327713:IUT327713 JEO327713:JEP327713 JOK327713:JOL327713 JYG327713:JYH327713 KIC327713:KID327713 KRY327713:KRZ327713 LBU327713:LBV327713 LLQ327713:LLR327713 LVM327713:LVN327713 MFI327713:MFJ327713 MPE327713:MPF327713 MZA327713:MZB327713 NIW327713:NIX327713 NSS327713:NST327713 OCO327713:OCP327713 OMK327713:OML327713 OWG327713:OWH327713 PGC327713:PGD327713 PPY327713:PPZ327713 PZU327713:PZV327713 QJQ327713:QJR327713 QTM327713:QTN327713 RDI327713:RDJ327713 RNE327713:RNF327713 RXA327713:RXB327713 SGW327713:SGX327713 SQS327713:SQT327713 TAO327713:TAP327713 TKK327713:TKL327713 TUG327713:TUH327713 UEC327713:UED327713 UNY327713:UNZ327713 UXU327713:UXV327713 VHQ327713:VHR327713 VRM327713:VRN327713 WBI327713:WBJ327713 WLE327713:WLF327713 WVA327713:WVB327713 D393253:E393253 IO393249:IP393249 SK393249:SL393249 ACG393249:ACH393249 AMC393249:AMD393249 AVY393249:AVZ393249 BFU393249:BFV393249 BPQ393249:BPR393249 BZM393249:BZN393249 CJI393249:CJJ393249 CTE393249:CTF393249 DDA393249:DDB393249 DMW393249:DMX393249 DWS393249:DWT393249 EGO393249:EGP393249 EQK393249:EQL393249 FAG393249:FAH393249 FKC393249:FKD393249 FTY393249:FTZ393249 GDU393249:GDV393249 GNQ393249:GNR393249 GXM393249:GXN393249 HHI393249:HHJ393249 HRE393249:HRF393249 IBA393249:IBB393249 IKW393249:IKX393249 IUS393249:IUT393249 JEO393249:JEP393249 JOK393249:JOL393249 JYG393249:JYH393249 KIC393249:KID393249 KRY393249:KRZ393249 LBU393249:LBV393249 LLQ393249:LLR393249 LVM393249:LVN393249 MFI393249:MFJ393249 MPE393249:MPF393249 MZA393249:MZB393249 NIW393249:NIX393249 NSS393249:NST393249 OCO393249:OCP393249 OMK393249:OML393249 OWG393249:OWH393249 PGC393249:PGD393249 PPY393249:PPZ393249 PZU393249:PZV393249 QJQ393249:QJR393249 QTM393249:QTN393249 RDI393249:RDJ393249 RNE393249:RNF393249 RXA393249:RXB393249 SGW393249:SGX393249 SQS393249:SQT393249 TAO393249:TAP393249 TKK393249:TKL393249 TUG393249:TUH393249 UEC393249:UED393249 UNY393249:UNZ393249 UXU393249:UXV393249 VHQ393249:VHR393249 VRM393249:VRN393249 WBI393249:WBJ393249 WLE393249:WLF393249 WVA393249:WVB393249 D458789:E458789 IO458785:IP458785 SK458785:SL458785 ACG458785:ACH458785 AMC458785:AMD458785 AVY458785:AVZ458785 BFU458785:BFV458785 BPQ458785:BPR458785 BZM458785:BZN458785 CJI458785:CJJ458785 CTE458785:CTF458785 DDA458785:DDB458785 DMW458785:DMX458785 DWS458785:DWT458785 EGO458785:EGP458785 EQK458785:EQL458785 FAG458785:FAH458785 FKC458785:FKD458785 FTY458785:FTZ458785 GDU458785:GDV458785 GNQ458785:GNR458785 GXM458785:GXN458785 HHI458785:HHJ458785 HRE458785:HRF458785 IBA458785:IBB458785 IKW458785:IKX458785 IUS458785:IUT458785 JEO458785:JEP458785 JOK458785:JOL458785 JYG458785:JYH458785 KIC458785:KID458785 KRY458785:KRZ458785 LBU458785:LBV458785 LLQ458785:LLR458785 LVM458785:LVN458785 MFI458785:MFJ458785 MPE458785:MPF458785 MZA458785:MZB458785 NIW458785:NIX458785 NSS458785:NST458785 OCO458785:OCP458785 OMK458785:OML458785 OWG458785:OWH458785 PGC458785:PGD458785 PPY458785:PPZ458785 PZU458785:PZV458785 QJQ458785:QJR458785 QTM458785:QTN458785 RDI458785:RDJ458785 RNE458785:RNF458785 RXA458785:RXB458785 SGW458785:SGX458785 SQS458785:SQT458785 TAO458785:TAP458785 TKK458785:TKL458785 TUG458785:TUH458785 UEC458785:UED458785 UNY458785:UNZ458785 UXU458785:UXV458785 VHQ458785:VHR458785 VRM458785:VRN458785 WBI458785:WBJ458785 WLE458785:WLF458785 WVA458785:WVB458785 D524325:E524325 IO524321:IP524321 SK524321:SL524321 ACG524321:ACH524321 AMC524321:AMD524321 AVY524321:AVZ524321 BFU524321:BFV524321 BPQ524321:BPR524321 BZM524321:BZN524321 CJI524321:CJJ524321 CTE524321:CTF524321 DDA524321:DDB524321 DMW524321:DMX524321 DWS524321:DWT524321 EGO524321:EGP524321 EQK524321:EQL524321 FAG524321:FAH524321 FKC524321:FKD524321 FTY524321:FTZ524321 GDU524321:GDV524321 GNQ524321:GNR524321 GXM524321:GXN524321 HHI524321:HHJ524321 HRE524321:HRF524321 IBA524321:IBB524321 IKW524321:IKX524321 IUS524321:IUT524321 JEO524321:JEP524321 JOK524321:JOL524321 JYG524321:JYH524321 KIC524321:KID524321 KRY524321:KRZ524321 LBU524321:LBV524321 LLQ524321:LLR524321 LVM524321:LVN524321 MFI524321:MFJ524321 MPE524321:MPF524321 MZA524321:MZB524321 NIW524321:NIX524321 NSS524321:NST524321 OCO524321:OCP524321 OMK524321:OML524321 OWG524321:OWH524321 PGC524321:PGD524321 PPY524321:PPZ524321 PZU524321:PZV524321 QJQ524321:QJR524321 QTM524321:QTN524321 RDI524321:RDJ524321 RNE524321:RNF524321 RXA524321:RXB524321 SGW524321:SGX524321 SQS524321:SQT524321 TAO524321:TAP524321 TKK524321:TKL524321 TUG524321:TUH524321 UEC524321:UED524321 UNY524321:UNZ524321 UXU524321:UXV524321 VHQ524321:VHR524321 VRM524321:VRN524321 WBI524321:WBJ524321 WLE524321:WLF524321 WVA524321:WVB524321 D589861:E589861 IO589857:IP589857 SK589857:SL589857 ACG589857:ACH589857 AMC589857:AMD589857 AVY589857:AVZ589857 BFU589857:BFV589857 BPQ589857:BPR589857 BZM589857:BZN589857 CJI589857:CJJ589857 CTE589857:CTF589857 DDA589857:DDB589857 DMW589857:DMX589857 DWS589857:DWT589857 EGO589857:EGP589857 EQK589857:EQL589857 FAG589857:FAH589857 FKC589857:FKD589857 FTY589857:FTZ589857 GDU589857:GDV589857 GNQ589857:GNR589857 GXM589857:GXN589857 HHI589857:HHJ589857 HRE589857:HRF589857 IBA589857:IBB589857 IKW589857:IKX589857 IUS589857:IUT589857 JEO589857:JEP589857 JOK589857:JOL589857 JYG589857:JYH589857 KIC589857:KID589857 KRY589857:KRZ589857 LBU589857:LBV589857 LLQ589857:LLR589857 LVM589857:LVN589857 MFI589857:MFJ589857 MPE589857:MPF589857 MZA589857:MZB589857 NIW589857:NIX589857 NSS589857:NST589857 OCO589857:OCP589857 OMK589857:OML589857 OWG589857:OWH589857 PGC589857:PGD589857 PPY589857:PPZ589857 PZU589857:PZV589857 QJQ589857:QJR589857 QTM589857:QTN589857 RDI589857:RDJ589857 RNE589857:RNF589857 RXA589857:RXB589857 SGW589857:SGX589857 SQS589857:SQT589857 TAO589857:TAP589857 TKK589857:TKL589857 TUG589857:TUH589857 UEC589857:UED589857 UNY589857:UNZ589857 UXU589857:UXV589857 VHQ589857:VHR589857 VRM589857:VRN589857 WBI589857:WBJ589857 WLE589857:WLF589857 WVA589857:WVB589857 D655397:E655397 IO655393:IP655393 SK655393:SL655393 ACG655393:ACH655393 AMC655393:AMD655393 AVY655393:AVZ655393 BFU655393:BFV655393 BPQ655393:BPR655393 BZM655393:BZN655393 CJI655393:CJJ655393 CTE655393:CTF655393 DDA655393:DDB655393 DMW655393:DMX655393 DWS655393:DWT655393 EGO655393:EGP655393 EQK655393:EQL655393 FAG655393:FAH655393 FKC655393:FKD655393 FTY655393:FTZ655393 GDU655393:GDV655393 GNQ655393:GNR655393 GXM655393:GXN655393 HHI655393:HHJ655393 HRE655393:HRF655393 IBA655393:IBB655393 IKW655393:IKX655393 IUS655393:IUT655393 JEO655393:JEP655393 JOK655393:JOL655393 JYG655393:JYH655393 KIC655393:KID655393 KRY655393:KRZ655393 LBU655393:LBV655393 LLQ655393:LLR655393 LVM655393:LVN655393 MFI655393:MFJ655393 MPE655393:MPF655393 MZA655393:MZB655393 NIW655393:NIX655393 NSS655393:NST655393 OCO655393:OCP655393 OMK655393:OML655393 OWG655393:OWH655393 PGC655393:PGD655393 PPY655393:PPZ655393 PZU655393:PZV655393 QJQ655393:QJR655393 QTM655393:QTN655393 RDI655393:RDJ655393 RNE655393:RNF655393 RXA655393:RXB655393 SGW655393:SGX655393 SQS655393:SQT655393 TAO655393:TAP655393 TKK655393:TKL655393 TUG655393:TUH655393 UEC655393:UED655393 UNY655393:UNZ655393 UXU655393:UXV655393 VHQ655393:VHR655393 VRM655393:VRN655393 WBI655393:WBJ655393 WLE655393:WLF655393 WVA655393:WVB655393 D720933:E720933 IO720929:IP720929 SK720929:SL720929 ACG720929:ACH720929 AMC720929:AMD720929 AVY720929:AVZ720929 BFU720929:BFV720929 BPQ720929:BPR720929 BZM720929:BZN720929 CJI720929:CJJ720929 CTE720929:CTF720929 DDA720929:DDB720929 DMW720929:DMX720929 DWS720929:DWT720929 EGO720929:EGP720929 EQK720929:EQL720929 FAG720929:FAH720929 FKC720929:FKD720929 FTY720929:FTZ720929 GDU720929:GDV720929 GNQ720929:GNR720929 GXM720929:GXN720929 HHI720929:HHJ720929 HRE720929:HRF720929 IBA720929:IBB720929 IKW720929:IKX720929 IUS720929:IUT720929 JEO720929:JEP720929 JOK720929:JOL720929 JYG720929:JYH720929 KIC720929:KID720929 KRY720929:KRZ720929 LBU720929:LBV720929 LLQ720929:LLR720929 LVM720929:LVN720929 MFI720929:MFJ720929 MPE720929:MPF720929 MZA720929:MZB720929 NIW720929:NIX720929 NSS720929:NST720929 OCO720929:OCP720929 OMK720929:OML720929 OWG720929:OWH720929 PGC720929:PGD720929 PPY720929:PPZ720929 PZU720929:PZV720929 QJQ720929:QJR720929 QTM720929:QTN720929 RDI720929:RDJ720929 RNE720929:RNF720929 RXA720929:RXB720929 SGW720929:SGX720929 SQS720929:SQT720929 TAO720929:TAP720929 TKK720929:TKL720929 TUG720929:TUH720929 UEC720929:UED720929 UNY720929:UNZ720929 UXU720929:UXV720929 VHQ720929:VHR720929 VRM720929:VRN720929 WBI720929:WBJ720929 WLE720929:WLF720929 WVA720929:WVB720929 D786469:E786469 IO786465:IP786465 SK786465:SL786465 ACG786465:ACH786465 AMC786465:AMD786465 AVY786465:AVZ786465 BFU786465:BFV786465 BPQ786465:BPR786465 BZM786465:BZN786465 CJI786465:CJJ786465 CTE786465:CTF786465 DDA786465:DDB786465 DMW786465:DMX786465 DWS786465:DWT786465 EGO786465:EGP786465 EQK786465:EQL786465 FAG786465:FAH786465 FKC786465:FKD786465 FTY786465:FTZ786465 GDU786465:GDV786465 GNQ786465:GNR786465 GXM786465:GXN786465 HHI786465:HHJ786465 HRE786465:HRF786465 IBA786465:IBB786465 IKW786465:IKX786465 IUS786465:IUT786465 JEO786465:JEP786465 JOK786465:JOL786465 JYG786465:JYH786465 KIC786465:KID786465 KRY786465:KRZ786465 LBU786465:LBV786465 LLQ786465:LLR786465 LVM786465:LVN786465 MFI786465:MFJ786465 MPE786465:MPF786465 MZA786465:MZB786465 NIW786465:NIX786465 NSS786465:NST786465 OCO786465:OCP786465 OMK786465:OML786465 OWG786465:OWH786465 PGC786465:PGD786465 PPY786465:PPZ786465 PZU786465:PZV786465 QJQ786465:QJR786465 QTM786465:QTN786465 RDI786465:RDJ786465 RNE786465:RNF786465 RXA786465:RXB786465 SGW786465:SGX786465 SQS786465:SQT786465 TAO786465:TAP786465 TKK786465:TKL786465 TUG786465:TUH786465 UEC786465:UED786465 UNY786465:UNZ786465 UXU786465:UXV786465 VHQ786465:VHR786465 VRM786465:VRN786465 WBI786465:WBJ786465 WLE786465:WLF786465 WVA786465:WVB786465 D852005:E852005 IO852001:IP852001 SK852001:SL852001 ACG852001:ACH852001 AMC852001:AMD852001 AVY852001:AVZ852001 BFU852001:BFV852001 BPQ852001:BPR852001 BZM852001:BZN852001 CJI852001:CJJ852001 CTE852001:CTF852001 DDA852001:DDB852001 DMW852001:DMX852001 DWS852001:DWT852001 EGO852001:EGP852001 EQK852001:EQL852001 FAG852001:FAH852001 FKC852001:FKD852001 FTY852001:FTZ852001 GDU852001:GDV852001 GNQ852001:GNR852001 GXM852001:GXN852001 HHI852001:HHJ852001 HRE852001:HRF852001 IBA852001:IBB852001 IKW852001:IKX852001 IUS852001:IUT852001 JEO852001:JEP852001 JOK852001:JOL852001 JYG852001:JYH852001 KIC852001:KID852001 KRY852001:KRZ852001 LBU852001:LBV852001 LLQ852001:LLR852001 LVM852001:LVN852001 MFI852001:MFJ852001 MPE852001:MPF852001 MZA852001:MZB852001 NIW852001:NIX852001 NSS852001:NST852001 OCO852001:OCP852001 OMK852001:OML852001 OWG852001:OWH852001 PGC852001:PGD852001 PPY852001:PPZ852001 PZU852001:PZV852001 QJQ852001:QJR852001 QTM852001:QTN852001 RDI852001:RDJ852001 RNE852001:RNF852001 RXA852001:RXB852001 SGW852001:SGX852001 SQS852001:SQT852001 TAO852001:TAP852001 TKK852001:TKL852001 TUG852001:TUH852001 UEC852001:UED852001 UNY852001:UNZ852001 UXU852001:UXV852001 VHQ852001:VHR852001 VRM852001:VRN852001 WBI852001:WBJ852001 WLE852001:WLF852001 WVA852001:WVB852001 D917541:E917541 IO917537:IP917537 SK917537:SL917537 ACG917537:ACH917537 AMC917537:AMD917537 AVY917537:AVZ917537 BFU917537:BFV917537 BPQ917537:BPR917537 BZM917537:BZN917537 CJI917537:CJJ917537 CTE917537:CTF917537 DDA917537:DDB917537 DMW917537:DMX917537 DWS917537:DWT917537 EGO917537:EGP917537 EQK917537:EQL917537 FAG917537:FAH917537 FKC917537:FKD917537 FTY917537:FTZ917537 GDU917537:GDV917537 GNQ917537:GNR917537 GXM917537:GXN917537 HHI917537:HHJ917537 HRE917537:HRF917537 IBA917537:IBB917537 IKW917537:IKX917537 IUS917537:IUT917537 JEO917537:JEP917537 JOK917537:JOL917537 JYG917537:JYH917537 KIC917537:KID917537 KRY917537:KRZ917537 LBU917537:LBV917537 LLQ917537:LLR917537 LVM917537:LVN917537 MFI917537:MFJ917537 MPE917537:MPF917537 MZA917537:MZB917537 NIW917537:NIX917537 NSS917537:NST917537 OCO917537:OCP917537 OMK917537:OML917537 OWG917537:OWH917537 PGC917537:PGD917537 PPY917537:PPZ917537 PZU917537:PZV917537 QJQ917537:QJR917537 QTM917537:QTN917537 RDI917537:RDJ917537 RNE917537:RNF917537 RXA917537:RXB917537 SGW917537:SGX917537 SQS917537:SQT917537 TAO917537:TAP917537 TKK917537:TKL917537 TUG917537:TUH917537 UEC917537:UED917537 UNY917537:UNZ917537 UXU917537:UXV917537 VHQ917537:VHR917537 VRM917537:VRN917537 WBI917537:WBJ917537 WLE917537:WLF917537 WVA917537:WVB917537 D983077:E983077 IO983073:IP983073 SK983073:SL983073 ACG983073:ACH983073 AMC983073:AMD983073 AVY983073:AVZ983073 BFU983073:BFV983073 BPQ983073:BPR983073 BZM983073:BZN983073 CJI983073:CJJ983073 CTE983073:CTF983073 DDA983073:DDB983073 DMW983073:DMX983073 DWS983073:DWT983073 EGO983073:EGP983073 EQK983073:EQL983073 FAG983073:FAH983073 FKC983073:FKD983073 FTY983073:FTZ983073 GDU983073:GDV983073 GNQ983073:GNR983073 GXM983073:GXN983073 HHI983073:HHJ983073 HRE983073:HRF983073 IBA983073:IBB983073 IKW983073:IKX983073 IUS983073:IUT983073 JEO983073:JEP983073 JOK983073:JOL983073 JYG983073:JYH983073 KIC983073:KID983073 KRY983073:KRZ983073 LBU983073:LBV983073 LLQ983073:LLR983073 LVM983073:LVN983073 MFI983073:MFJ983073 MPE983073:MPF983073 MZA983073:MZB983073 NIW983073:NIX983073 NSS983073:NST983073 OCO983073:OCP983073 OMK983073:OML983073 OWG983073:OWH983073 PGC983073:PGD983073 PPY983073:PPZ983073 PZU983073:PZV983073 QJQ983073:QJR983073 QTM983073:QTN983073 RDI983073:RDJ983073 RNE983073:RNF983073 RXA983073:RXB983073 SGW983073:SGX983073 SQS983073:SQT983073 TAO983073:TAP983073 TKK983073:TKL983073 TUG983073:TUH983073 UEC983073:UED983073 UNY983073:UNZ983073 UXU983073:UXV983073 VHQ983073:VHR983073 VRM983073:VRN983073 WBI983073:WBJ983073 WLE983073:WLF983073 WVA983073:WVB983073 VRM983144:VRN983144 IO38:IP38 SK38:SL38 ACG38:ACH38 AMC38:AMD38 AVY38:AVZ38 BFU38:BFV38 BPQ38:BPR38 BZM38:BZN38 CJI38:CJJ38 CTE38:CTF38 DDA38:DDB38 DMW38:DMX38 DWS38:DWT38 EGO38:EGP38 EQK38:EQL38 FAG38:FAH38 FKC38:FKD38 FTY38:FTZ38 GDU38:GDV38 GNQ38:GNR38 GXM38:GXN38 HHI38:HHJ38 HRE38:HRF38 IBA38:IBB38 IKW38:IKX38 IUS38:IUT38 JEO38:JEP38 JOK38:JOL38 JYG38:JYH38 KIC38:KID38 KRY38:KRZ38 LBU38:LBV38 LLQ38:LLR38 LVM38:LVN38 MFI38:MFJ38 MPE38:MPF38 MZA38:MZB38 NIW38:NIX38 NSS38:NST38 OCO38:OCP38 OMK38:OML38 OWG38:OWH38 PGC38:PGD38 PPY38:PPZ38 PZU38:PZV38 QJQ38:QJR38 QTM38:QTN38 RDI38:RDJ38 RNE38:RNF38 RXA38:RXB38 SGW38:SGX38 SQS38:SQT38 TAO38:TAP38 TKK38:TKL38 TUG38:TUH38 UEC38:UED38 UNY38:UNZ38 UXU38:UXV38 VHQ38:VHR38 VRM38:VRN38 WBI38:WBJ38 WLE38:WLF38 WVA38:WVB38 D65579:E65579 IO65575:IP65575 SK65575:SL65575 ACG65575:ACH65575 AMC65575:AMD65575 AVY65575:AVZ65575 BFU65575:BFV65575 BPQ65575:BPR65575 BZM65575:BZN65575 CJI65575:CJJ65575 CTE65575:CTF65575 DDA65575:DDB65575 DMW65575:DMX65575 DWS65575:DWT65575 EGO65575:EGP65575 EQK65575:EQL65575 FAG65575:FAH65575 FKC65575:FKD65575 FTY65575:FTZ65575 GDU65575:GDV65575 GNQ65575:GNR65575 GXM65575:GXN65575 HHI65575:HHJ65575 HRE65575:HRF65575 IBA65575:IBB65575 IKW65575:IKX65575 IUS65575:IUT65575 JEO65575:JEP65575 JOK65575:JOL65575 JYG65575:JYH65575 KIC65575:KID65575 KRY65575:KRZ65575 LBU65575:LBV65575 LLQ65575:LLR65575 LVM65575:LVN65575 MFI65575:MFJ65575 MPE65575:MPF65575 MZA65575:MZB65575 NIW65575:NIX65575 NSS65575:NST65575 OCO65575:OCP65575 OMK65575:OML65575 OWG65575:OWH65575 PGC65575:PGD65575 PPY65575:PPZ65575 PZU65575:PZV65575 QJQ65575:QJR65575 QTM65575:QTN65575 RDI65575:RDJ65575 RNE65575:RNF65575 RXA65575:RXB65575 SGW65575:SGX65575 SQS65575:SQT65575 TAO65575:TAP65575 TKK65575:TKL65575 TUG65575:TUH65575 UEC65575:UED65575 UNY65575:UNZ65575 UXU65575:UXV65575 VHQ65575:VHR65575 VRM65575:VRN65575 WBI65575:WBJ65575 WLE65575:WLF65575 WVA65575:WVB65575 D131115:E131115 IO131111:IP131111 SK131111:SL131111 ACG131111:ACH131111 AMC131111:AMD131111 AVY131111:AVZ131111 BFU131111:BFV131111 BPQ131111:BPR131111 BZM131111:BZN131111 CJI131111:CJJ131111 CTE131111:CTF131111 DDA131111:DDB131111 DMW131111:DMX131111 DWS131111:DWT131111 EGO131111:EGP131111 EQK131111:EQL131111 FAG131111:FAH131111 FKC131111:FKD131111 FTY131111:FTZ131111 GDU131111:GDV131111 GNQ131111:GNR131111 GXM131111:GXN131111 HHI131111:HHJ131111 HRE131111:HRF131111 IBA131111:IBB131111 IKW131111:IKX131111 IUS131111:IUT131111 JEO131111:JEP131111 JOK131111:JOL131111 JYG131111:JYH131111 KIC131111:KID131111 KRY131111:KRZ131111 LBU131111:LBV131111 LLQ131111:LLR131111 LVM131111:LVN131111 MFI131111:MFJ131111 MPE131111:MPF131111 MZA131111:MZB131111 NIW131111:NIX131111 NSS131111:NST131111 OCO131111:OCP131111 OMK131111:OML131111 OWG131111:OWH131111 PGC131111:PGD131111 PPY131111:PPZ131111 PZU131111:PZV131111 QJQ131111:QJR131111 QTM131111:QTN131111 RDI131111:RDJ131111 RNE131111:RNF131111 RXA131111:RXB131111 SGW131111:SGX131111 SQS131111:SQT131111 TAO131111:TAP131111 TKK131111:TKL131111 TUG131111:TUH131111 UEC131111:UED131111 UNY131111:UNZ131111 UXU131111:UXV131111 VHQ131111:VHR131111 VRM131111:VRN131111 WBI131111:WBJ131111 WLE131111:WLF131111 WVA131111:WVB131111 D196651:E196651 IO196647:IP196647 SK196647:SL196647 ACG196647:ACH196647 AMC196647:AMD196647 AVY196647:AVZ196647 BFU196647:BFV196647 BPQ196647:BPR196647 BZM196647:BZN196647 CJI196647:CJJ196647 CTE196647:CTF196647 DDA196647:DDB196647 DMW196647:DMX196647 DWS196647:DWT196647 EGO196647:EGP196647 EQK196647:EQL196647 FAG196647:FAH196647 FKC196647:FKD196647 FTY196647:FTZ196647 GDU196647:GDV196647 GNQ196647:GNR196647 GXM196647:GXN196647 HHI196647:HHJ196647 HRE196647:HRF196647 IBA196647:IBB196647 IKW196647:IKX196647 IUS196647:IUT196647 JEO196647:JEP196647 JOK196647:JOL196647 JYG196647:JYH196647 KIC196647:KID196647 KRY196647:KRZ196647 LBU196647:LBV196647 LLQ196647:LLR196647 LVM196647:LVN196647 MFI196647:MFJ196647 MPE196647:MPF196647 MZA196647:MZB196647 NIW196647:NIX196647 NSS196647:NST196647 OCO196647:OCP196647 OMK196647:OML196647 OWG196647:OWH196647 PGC196647:PGD196647 PPY196647:PPZ196647 PZU196647:PZV196647 QJQ196647:QJR196647 QTM196647:QTN196647 RDI196647:RDJ196647 RNE196647:RNF196647 RXA196647:RXB196647 SGW196647:SGX196647 SQS196647:SQT196647 TAO196647:TAP196647 TKK196647:TKL196647 TUG196647:TUH196647 UEC196647:UED196647 UNY196647:UNZ196647 UXU196647:UXV196647 VHQ196647:VHR196647 VRM196647:VRN196647 WBI196647:WBJ196647 WLE196647:WLF196647 WVA196647:WVB196647 D262187:E262187 IO262183:IP262183 SK262183:SL262183 ACG262183:ACH262183 AMC262183:AMD262183 AVY262183:AVZ262183 BFU262183:BFV262183 BPQ262183:BPR262183 BZM262183:BZN262183 CJI262183:CJJ262183 CTE262183:CTF262183 DDA262183:DDB262183 DMW262183:DMX262183 DWS262183:DWT262183 EGO262183:EGP262183 EQK262183:EQL262183 FAG262183:FAH262183 FKC262183:FKD262183 FTY262183:FTZ262183 GDU262183:GDV262183 GNQ262183:GNR262183 GXM262183:GXN262183 HHI262183:HHJ262183 HRE262183:HRF262183 IBA262183:IBB262183 IKW262183:IKX262183 IUS262183:IUT262183 JEO262183:JEP262183 JOK262183:JOL262183 JYG262183:JYH262183 KIC262183:KID262183 KRY262183:KRZ262183 LBU262183:LBV262183 LLQ262183:LLR262183 LVM262183:LVN262183 MFI262183:MFJ262183 MPE262183:MPF262183 MZA262183:MZB262183 NIW262183:NIX262183 NSS262183:NST262183 OCO262183:OCP262183 OMK262183:OML262183 OWG262183:OWH262183 PGC262183:PGD262183 PPY262183:PPZ262183 PZU262183:PZV262183 QJQ262183:QJR262183 QTM262183:QTN262183 RDI262183:RDJ262183 RNE262183:RNF262183 RXA262183:RXB262183 SGW262183:SGX262183 SQS262183:SQT262183 TAO262183:TAP262183 TKK262183:TKL262183 TUG262183:TUH262183 UEC262183:UED262183 UNY262183:UNZ262183 UXU262183:UXV262183 VHQ262183:VHR262183 VRM262183:VRN262183 WBI262183:WBJ262183 WLE262183:WLF262183 WVA262183:WVB262183 D327723:E327723 IO327719:IP327719 SK327719:SL327719 ACG327719:ACH327719 AMC327719:AMD327719 AVY327719:AVZ327719 BFU327719:BFV327719 BPQ327719:BPR327719 BZM327719:BZN327719 CJI327719:CJJ327719 CTE327719:CTF327719 DDA327719:DDB327719 DMW327719:DMX327719 DWS327719:DWT327719 EGO327719:EGP327719 EQK327719:EQL327719 FAG327719:FAH327719 FKC327719:FKD327719 FTY327719:FTZ327719 GDU327719:GDV327719 GNQ327719:GNR327719 GXM327719:GXN327719 HHI327719:HHJ327719 HRE327719:HRF327719 IBA327719:IBB327719 IKW327719:IKX327719 IUS327719:IUT327719 JEO327719:JEP327719 JOK327719:JOL327719 JYG327719:JYH327719 KIC327719:KID327719 KRY327719:KRZ327719 LBU327719:LBV327719 LLQ327719:LLR327719 LVM327719:LVN327719 MFI327719:MFJ327719 MPE327719:MPF327719 MZA327719:MZB327719 NIW327719:NIX327719 NSS327719:NST327719 OCO327719:OCP327719 OMK327719:OML327719 OWG327719:OWH327719 PGC327719:PGD327719 PPY327719:PPZ327719 PZU327719:PZV327719 QJQ327719:QJR327719 QTM327719:QTN327719 RDI327719:RDJ327719 RNE327719:RNF327719 RXA327719:RXB327719 SGW327719:SGX327719 SQS327719:SQT327719 TAO327719:TAP327719 TKK327719:TKL327719 TUG327719:TUH327719 UEC327719:UED327719 UNY327719:UNZ327719 UXU327719:UXV327719 VHQ327719:VHR327719 VRM327719:VRN327719 WBI327719:WBJ327719 WLE327719:WLF327719 WVA327719:WVB327719 D393259:E393259 IO393255:IP393255 SK393255:SL393255 ACG393255:ACH393255 AMC393255:AMD393255 AVY393255:AVZ393255 BFU393255:BFV393255 BPQ393255:BPR393255 BZM393255:BZN393255 CJI393255:CJJ393255 CTE393255:CTF393255 DDA393255:DDB393255 DMW393255:DMX393255 DWS393255:DWT393255 EGO393255:EGP393255 EQK393255:EQL393255 FAG393255:FAH393255 FKC393255:FKD393255 FTY393255:FTZ393255 GDU393255:GDV393255 GNQ393255:GNR393255 GXM393255:GXN393255 HHI393255:HHJ393255 HRE393255:HRF393255 IBA393255:IBB393255 IKW393255:IKX393255 IUS393255:IUT393255 JEO393255:JEP393255 JOK393255:JOL393255 JYG393255:JYH393255 KIC393255:KID393255 KRY393255:KRZ393255 LBU393255:LBV393255 LLQ393255:LLR393255 LVM393255:LVN393255 MFI393255:MFJ393255 MPE393255:MPF393255 MZA393255:MZB393255 NIW393255:NIX393255 NSS393255:NST393255 OCO393255:OCP393255 OMK393255:OML393255 OWG393255:OWH393255 PGC393255:PGD393255 PPY393255:PPZ393255 PZU393255:PZV393255 QJQ393255:QJR393255 QTM393255:QTN393255 RDI393255:RDJ393255 RNE393255:RNF393255 RXA393255:RXB393255 SGW393255:SGX393255 SQS393255:SQT393255 TAO393255:TAP393255 TKK393255:TKL393255 TUG393255:TUH393255 UEC393255:UED393255 UNY393255:UNZ393255 UXU393255:UXV393255 VHQ393255:VHR393255 VRM393255:VRN393255 WBI393255:WBJ393255 WLE393255:WLF393255 WVA393255:WVB393255 D458795:E458795 IO458791:IP458791 SK458791:SL458791 ACG458791:ACH458791 AMC458791:AMD458791 AVY458791:AVZ458791 BFU458791:BFV458791 BPQ458791:BPR458791 BZM458791:BZN458791 CJI458791:CJJ458791 CTE458791:CTF458791 DDA458791:DDB458791 DMW458791:DMX458791 DWS458791:DWT458791 EGO458791:EGP458791 EQK458791:EQL458791 FAG458791:FAH458791 FKC458791:FKD458791 FTY458791:FTZ458791 GDU458791:GDV458791 GNQ458791:GNR458791 GXM458791:GXN458791 HHI458791:HHJ458791 HRE458791:HRF458791 IBA458791:IBB458791 IKW458791:IKX458791 IUS458791:IUT458791 JEO458791:JEP458791 JOK458791:JOL458791 JYG458791:JYH458791 KIC458791:KID458791 KRY458791:KRZ458791 LBU458791:LBV458791 LLQ458791:LLR458791 LVM458791:LVN458791 MFI458791:MFJ458791 MPE458791:MPF458791 MZA458791:MZB458791 NIW458791:NIX458791 NSS458791:NST458791 OCO458791:OCP458791 OMK458791:OML458791 OWG458791:OWH458791 PGC458791:PGD458791 PPY458791:PPZ458791 PZU458791:PZV458791 QJQ458791:QJR458791 QTM458791:QTN458791 RDI458791:RDJ458791 RNE458791:RNF458791 RXA458791:RXB458791 SGW458791:SGX458791 SQS458791:SQT458791 TAO458791:TAP458791 TKK458791:TKL458791 TUG458791:TUH458791 UEC458791:UED458791 UNY458791:UNZ458791 UXU458791:UXV458791 VHQ458791:VHR458791 VRM458791:VRN458791 WBI458791:WBJ458791 WLE458791:WLF458791 WVA458791:WVB458791 D524331:E524331 IO524327:IP524327 SK524327:SL524327 ACG524327:ACH524327 AMC524327:AMD524327 AVY524327:AVZ524327 BFU524327:BFV524327 BPQ524327:BPR524327 BZM524327:BZN524327 CJI524327:CJJ524327 CTE524327:CTF524327 DDA524327:DDB524327 DMW524327:DMX524327 DWS524327:DWT524327 EGO524327:EGP524327 EQK524327:EQL524327 FAG524327:FAH524327 FKC524327:FKD524327 FTY524327:FTZ524327 GDU524327:GDV524327 GNQ524327:GNR524327 GXM524327:GXN524327 HHI524327:HHJ524327 HRE524327:HRF524327 IBA524327:IBB524327 IKW524327:IKX524327 IUS524327:IUT524327 JEO524327:JEP524327 JOK524327:JOL524327 JYG524327:JYH524327 KIC524327:KID524327 KRY524327:KRZ524327 LBU524327:LBV524327 LLQ524327:LLR524327 LVM524327:LVN524327 MFI524327:MFJ524327 MPE524327:MPF524327 MZA524327:MZB524327 NIW524327:NIX524327 NSS524327:NST524327 OCO524327:OCP524327 OMK524327:OML524327 OWG524327:OWH524327 PGC524327:PGD524327 PPY524327:PPZ524327 PZU524327:PZV524327 QJQ524327:QJR524327 QTM524327:QTN524327 RDI524327:RDJ524327 RNE524327:RNF524327 RXA524327:RXB524327 SGW524327:SGX524327 SQS524327:SQT524327 TAO524327:TAP524327 TKK524327:TKL524327 TUG524327:TUH524327 UEC524327:UED524327 UNY524327:UNZ524327 UXU524327:UXV524327 VHQ524327:VHR524327 VRM524327:VRN524327 WBI524327:WBJ524327 WLE524327:WLF524327 WVA524327:WVB524327 D589867:E589867 IO589863:IP589863 SK589863:SL589863 ACG589863:ACH589863 AMC589863:AMD589863 AVY589863:AVZ589863 BFU589863:BFV589863 BPQ589863:BPR589863 BZM589863:BZN589863 CJI589863:CJJ589863 CTE589863:CTF589863 DDA589863:DDB589863 DMW589863:DMX589863 DWS589863:DWT589863 EGO589863:EGP589863 EQK589863:EQL589863 FAG589863:FAH589863 FKC589863:FKD589863 FTY589863:FTZ589863 GDU589863:GDV589863 GNQ589863:GNR589863 GXM589863:GXN589863 HHI589863:HHJ589863 HRE589863:HRF589863 IBA589863:IBB589863 IKW589863:IKX589863 IUS589863:IUT589863 JEO589863:JEP589863 JOK589863:JOL589863 JYG589863:JYH589863 KIC589863:KID589863 KRY589863:KRZ589863 LBU589863:LBV589863 LLQ589863:LLR589863 LVM589863:LVN589863 MFI589863:MFJ589863 MPE589863:MPF589863 MZA589863:MZB589863 NIW589863:NIX589863 NSS589863:NST589863 OCO589863:OCP589863 OMK589863:OML589863 OWG589863:OWH589863 PGC589863:PGD589863 PPY589863:PPZ589863 PZU589863:PZV589863 QJQ589863:QJR589863 QTM589863:QTN589863 RDI589863:RDJ589863 RNE589863:RNF589863 RXA589863:RXB589863 SGW589863:SGX589863 SQS589863:SQT589863 TAO589863:TAP589863 TKK589863:TKL589863 TUG589863:TUH589863 UEC589863:UED589863 UNY589863:UNZ589863 UXU589863:UXV589863 VHQ589863:VHR589863 VRM589863:VRN589863 WBI589863:WBJ589863 WLE589863:WLF589863 WVA589863:WVB589863 D655403:E655403 IO655399:IP655399 SK655399:SL655399 ACG655399:ACH655399 AMC655399:AMD655399 AVY655399:AVZ655399 BFU655399:BFV655399 BPQ655399:BPR655399 BZM655399:BZN655399 CJI655399:CJJ655399 CTE655399:CTF655399 DDA655399:DDB655399 DMW655399:DMX655399 DWS655399:DWT655399 EGO655399:EGP655399 EQK655399:EQL655399 FAG655399:FAH655399 FKC655399:FKD655399 FTY655399:FTZ655399 GDU655399:GDV655399 GNQ655399:GNR655399 GXM655399:GXN655399 HHI655399:HHJ655399 HRE655399:HRF655399 IBA655399:IBB655399 IKW655399:IKX655399 IUS655399:IUT655399 JEO655399:JEP655399 JOK655399:JOL655399 JYG655399:JYH655399 KIC655399:KID655399 KRY655399:KRZ655399 LBU655399:LBV655399 LLQ655399:LLR655399 LVM655399:LVN655399 MFI655399:MFJ655399 MPE655399:MPF655399 MZA655399:MZB655399 NIW655399:NIX655399 NSS655399:NST655399 OCO655399:OCP655399 OMK655399:OML655399 OWG655399:OWH655399 PGC655399:PGD655399 PPY655399:PPZ655399 PZU655399:PZV655399 QJQ655399:QJR655399 QTM655399:QTN655399 RDI655399:RDJ655399 RNE655399:RNF655399 RXA655399:RXB655399 SGW655399:SGX655399 SQS655399:SQT655399 TAO655399:TAP655399 TKK655399:TKL655399 TUG655399:TUH655399 UEC655399:UED655399 UNY655399:UNZ655399 UXU655399:UXV655399 VHQ655399:VHR655399 VRM655399:VRN655399 WBI655399:WBJ655399 WLE655399:WLF655399 WVA655399:WVB655399 D720939:E720939 IO720935:IP720935 SK720935:SL720935 ACG720935:ACH720935 AMC720935:AMD720935 AVY720935:AVZ720935 BFU720935:BFV720935 BPQ720935:BPR720935 BZM720935:BZN720935 CJI720935:CJJ720935 CTE720935:CTF720935 DDA720935:DDB720935 DMW720935:DMX720935 DWS720935:DWT720935 EGO720935:EGP720935 EQK720935:EQL720935 FAG720935:FAH720935 FKC720935:FKD720935 FTY720935:FTZ720935 GDU720935:GDV720935 GNQ720935:GNR720935 GXM720935:GXN720935 HHI720935:HHJ720935 HRE720935:HRF720935 IBA720935:IBB720935 IKW720935:IKX720935 IUS720935:IUT720935 JEO720935:JEP720935 JOK720935:JOL720935 JYG720935:JYH720935 KIC720935:KID720935 KRY720935:KRZ720935 LBU720935:LBV720935 LLQ720935:LLR720935 LVM720935:LVN720935 MFI720935:MFJ720935 MPE720935:MPF720935 MZA720935:MZB720935 NIW720935:NIX720935 NSS720935:NST720935 OCO720935:OCP720935 OMK720935:OML720935 OWG720935:OWH720935 PGC720935:PGD720935 PPY720935:PPZ720935 PZU720935:PZV720935 QJQ720935:QJR720935 QTM720935:QTN720935 RDI720935:RDJ720935 RNE720935:RNF720935 RXA720935:RXB720935 SGW720935:SGX720935 SQS720935:SQT720935 TAO720935:TAP720935 TKK720935:TKL720935 TUG720935:TUH720935 UEC720935:UED720935 UNY720935:UNZ720935 UXU720935:UXV720935 VHQ720935:VHR720935 VRM720935:VRN720935 WBI720935:WBJ720935 WLE720935:WLF720935 WVA720935:WVB720935 D786475:E786475 IO786471:IP786471 SK786471:SL786471 ACG786471:ACH786471 AMC786471:AMD786471 AVY786471:AVZ786471 BFU786471:BFV786471 BPQ786471:BPR786471 BZM786471:BZN786471 CJI786471:CJJ786471 CTE786471:CTF786471 DDA786471:DDB786471 DMW786471:DMX786471 DWS786471:DWT786471 EGO786471:EGP786471 EQK786471:EQL786471 FAG786471:FAH786471 FKC786471:FKD786471 FTY786471:FTZ786471 GDU786471:GDV786471 GNQ786471:GNR786471 GXM786471:GXN786471 HHI786471:HHJ786471 HRE786471:HRF786471 IBA786471:IBB786471 IKW786471:IKX786471 IUS786471:IUT786471 JEO786471:JEP786471 JOK786471:JOL786471 JYG786471:JYH786471 KIC786471:KID786471 KRY786471:KRZ786471 LBU786471:LBV786471 LLQ786471:LLR786471 LVM786471:LVN786471 MFI786471:MFJ786471 MPE786471:MPF786471 MZA786471:MZB786471 NIW786471:NIX786471 NSS786471:NST786471 OCO786471:OCP786471 OMK786471:OML786471 OWG786471:OWH786471 PGC786471:PGD786471 PPY786471:PPZ786471 PZU786471:PZV786471 QJQ786471:QJR786471 QTM786471:QTN786471 RDI786471:RDJ786471 RNE786471:RNF786471 RXA786471:RXB786471 SGW786471:SGX786471 SQS786471:SQT786471 TAO786471:TAP786471 TKK786471:TKL786471 TUG786471:TUH786471 UEC786471:UED786471 UNY786471:UNZ786471 UXU786471:UXV786471 VHQ786471:VHR786471 VRM786471:VRN786471 WBI786471:WBJ786471 WLE786471:WLF786471 WVA786471:WVB786471 D852011:E852011 IO852007:IP852007 SK852007:SL852007 ACG852007:ACH852007 AMC852007:AMD852007 AVY852007:AVZ852007 BFU852007:BFV852007 BPQ852007:BPR852007 BZM852007:BZN852007 CJI852007:CJJ852007 CTE852007:CTF852007 DDA852007:DDB852007 DMW852007:DMX852007 DWS852007:DWT852007 EGO852007:EGP852007 EQK852007:EQL852007 FAG852007:FAH852007 FKC852007:FKD852007 FTY852007:FTZ852007 GDU852007:GDV852007 GNQ852007:GNR852007 GXM852007:GXN852007 HHI852007:HHJ852007 HRE852007:HRF852007 IBA852007:IBB852007 IKW852007:IKX852007 IUS852007:IUT852007 JEO852007:JEP852007 JOK852007:JOL852007 JYG852007:JYH852007 KIC852007:KID852007 KRY852007:KRZ852007 LBU852007:LBV852007 LLQ852007:LLR852007 LVM852007:LVN852007 MFI852007:MFJ852007 MPE852007:MPF852007 MZA852007:MZB852007 NIW852007:NIX852007 NSS852007:NST852007 OCO852007:OCP852007 OMK852007:OML852007 OWG852007:OWH852007 PGC852007:PGD852007 PPY852007:PPZ852007 PZU852007:PZV852007 QJQ852007:QJR852007 QTM852007:QTN852007 RDI852007:RDJ852007 RNE852007:RNF852007 RXA852007:RXB852007 SGW852007:SGX852007 SQS852007:SQT852007 TAO852007:TAP852007 TKK852007:TKL852007 TUG852007:TUH852007 UEC852007:UED852007 UNY852007:UNZ852007 UXU852007:UXV852007 VHQ852007:VHR852007 VRM852007:VRN852007 WBI852007:WBJ852007 WLE852007:WLF852007 WVA852007:WVB852007 D917547:E917547 IO917543:IP917543 SK917543:SL917543 ACG917543:ACH917543 AMC917543:AMD917543 AVY917543:AVZ917543 BFU917543:BFV917543 BPQ917543:BPR917543 BZM917543:BZN917543 CJI917543:CJJ917543 CTE917543:CTF917543 DDA917543:DDB917543 DMW917543:DMX917543 DWS917543:DWT917543 EGO917543:EGP917543 EQK917543:EQL917543 FAG917543:FAH917543 FKC917543:FKD917543 FTY917543:FTZ917543 GDU917543:GDV917543 GNQ917543:GNR917543 GXM917543:GXN917543 HHI917543:HHJ917543 HRE917543:HRF917543 IBA917543:IBB917543 IKW917543:IKX917543 IUS917543:IUT917543 JEO917543:JEP917543 JOK917543:JOL917543 JYG917543:JYH917543 KIC917543:KID917543 KRY917543:KRZ917543 LBU917543:LBV917543 LLQ917543:LLR917543 LVM917543:LVN917543 MFI917543:MFJ917543 MPE917543:MPF917543 MZA917543:MZB917543 NIW917543:NIX917543 NSS917543:NST917543 OCO917543:OCP917543 OMK917543:OML917543 OWG917543:OWH917543 PGC917543:PGD917543 PPY917543:PPZ917543 PZU917543:PZV917543 QJQ917543:QJR917543 QTM917543:QTN917543 RDI917543:RDJ917543 RNE917543:RNF917543 RXA917543:RXB917543 SGW917543:SGX917543 SQS917543:SQT917543 TAO917543:TAP917543 TKK917543:TKL917543 TUG917543:TUH917543 UEC917543:UED917543 UNY917543:UNZ917543 UXU917543:UXV917543 VHQ917543:VHR917543 VRM917543:VRN917543 WBI917543:WBJ917543 WLE917543:WLF917543 WVA917543:WVB917543 D983083:E983083 IO983079:IP983079 SK983079:SL983079 ACG983079:ACH983079 AMC983079:AMD983079 AVY983079:AVZ983079 BFU983079:BFV983079 BPQ983079:BPR983079 BZM983079:BZN983079 CJI983079:CJJ983079 CTE983079:CTF983079 DDA983079:DDB983079 DMW983079:DMX983079 DWS983079:DWT983079 EGO983079:EGP983079 EQK983079:EQL983079 FAG983079:FAH983079 FKC983079:FKD983079 FTY983079:FTZ983079 GDU983079:GDV983079 GNQ983079:GNR983079 GXM983079:GXN983079 HHI983079:HHJ983079 HRE983079:HRF983079 IBA983079:IBB983079 IKW983079:IKX983079 IUS983079:IUT983079 JEO983079:JEP983079 JOK983079:JOL983079 JYG983079:JYH983079 KIC983079:KID983079 KRY983079:KRZ983079 LBU983079:LBV983079 LLQ983079:LLR983079 LVM983079:LVN983079 MFI983079:MFJ983079 MPE983079:MPF983079 MZA983079:MZB983079 NIW983079:NIX983079 NSS983079:NST983079 OCO983079:OCP983079 OMK983079:OML983079 OWG983079:OWH983079 PGC983079:PGD983079 PPY983079:PPZ983079 PZU983079:PZV983079 QJQ983079:QJR983079 QTM983079:QTN983079 RDI983079:RDJ983079 RNE983079:RNF983079 RXA983079:RXB983079 SGW983079:SGX983079 SQS983079:SQT983079 TAO983079:TAP983079 TKK983079:TKL983079 TUG983079:TUH983079 UEC983079:UED983079 UNY983079:UNZ983079 UXU983079:UXV983079 VHQ983079:VHR983079 VRM983079:VRN983079 WBI983079:WBJ983079 WLE983079:WLF983079 WVA983079:WVB983079 VHQ983144:VHR983144 IO42:IP42 SK42:SL42 ACG42:ACH42 AMC42:AMD42 AVY42:AVZ42 BFU42:BFV42 BPQ42:BPR42 BZM42:BZN42 CJI42:CJJ42 CTE42:CTF42 DDA42:DDB42 DMW42:DMX42 DWS42:DWT42 EGO42:EGP42 EQK42:EQL42 FAG42:FAH42 FKC42:FKD42 FTY42:FTZ42 GDU42:GDV42 GNQ42:GNR42 GXM42:GXN42 HHI42:HHJ42 HRE42:HRF42 IBA42:IBB42 IKW42:IKX42 IUS42:IUT42 JEO42:JEP42 JOK42:JOL42 JYG42:JYH42 KIC42:KID42 KRY42:KRZ42 LBU42:LBV42 LLQ42:LLR42 LVM42:LVN42 MFI42:MFJ42 MPE42:MPF42 MZA42:MZB42 NIW42:NIX42 NSS42:NST42 OCO42:OCP42 OMK42:OML42 OWG42:OWH42 PGC42:PGD42 PPY42:PPZ42 PZU42:PZV42 QJQ42:QJR42 QTM42:QTN42 RDI42:RDJ42 RNE42:RNF42 RXA42:RXB42 SGW42:SGX42 SQS42:SQT42 TAO42:TAP42 TKK42:TKL42 TUG42:TUH42 UEC42:UED42 UNY42:UNZ42 UXU42:UXV42 VHQ42:VHR42 VRM42:VRN42 WBI42:WBJ42 WLE42:WLF42 WVA42:WVB42 D65583:E65583 IO65579:IP65579 SK65579:SL65579 ACG65579:ACH65579 AMC65579:AMD65579 AVY65579:AVZ65579 BFU65579:BFV65579 BPQ65579:BPR65579 BZM65579:BZN65579 CJI65579:CJJ65579 CTE65579:CTF65579 DDA65579:DDB65579 DMW65579:DMX65579 DWS65579:DWT65579 EGO65579:EGP65579 EQK65579:EQL65579 FAG65579:FAH65579 FKC65579:FKD65579 FTY65579:FTZ65579 GDU65579:GDV65579 GNQ65579:GNR65579 GXM65579:GXN65579 HHI65579:HHJ65579 HRE65579:HRF65579 IBA65579:IBB65579 IKW65579:IKX65579 IUS65579:IUT65579 JEO65579:JEP65579 JOK65579:JOL65579 JYG65579:JYH65579 KIC65579:KID65579 KRY65579:KRZ65579 LBU65579:LBV65579 LLQ65579:LLR65579 LVM65579:LVN65579 MFI65579:MFJ65579 MPE65579:MPF65579 MZA65579:MZB65579 NIW65579:NIX65579 NSS65579:NST65579 OCO65579:OCP65579 OMK65579:OML65579 OWG65579:OWH65579 PGC65579:PGD65579 PPY65579:PPZ65579 PZU65579:PZV65579 QJQ65579:QJR65579 QTM65579:QTN65579 RDI65579:RDJ65579 RNE65579:RNF65579 RXA65579:RXB65579 SGW65579:SGX65579 SQS65579:SQT65579 TAO65579:TAP65579 TKK65579:TKL65579 TUG65579:TUH65579 UEC65579:UED65579 UNY65579:UNZ65579 UXU65579:UXV65579 VHQ65579:VHR65579 VRM65579:VRN65579 WBI65579:WBJ65579 WLE65579:WLF65579 WVA65579:WVB65579 D131119:E131119 IO131115:IP131115 SK131115:SL131115 ACG131115:ACH131115 AMC131115:AMD131115 AVY131115:AVZ131115 BFU131115:BFV131115 BPQ131115:BPR131115 BZM131115:BZN131115 CJI131115:CJJ131115 CTE131115:CTF131115 DDA131115:DDB131115 DMW131115:DMX131115 DWS131115:DWT131115 EGO131115:EGP131115 EQK131115:EQL131115 FAG131115:FAH131115 FKC131115:FKD131115 FTY131115:FTZ131115 GDU131115:GDV131115 GNQ131115:GNR131115 GXM131115:GXN131115 HHI131115:HHJ131115 HRE131115:HRF131115 IBA131115:IBB131115 IKW131115:IKX131115 IUS131115:IUT131115 JEO131115:JEP131115 JOK131115:JOL131115 JYG131115:JYH131115 KIC131115:KID131115 KRY131115:KRZ131115 LBU131115:LBV131115 LLQ131115:LLR131115 LVM131115:LVN131115 MFI131115:MFJ131115 MPE131115:MPF131115 MZA131115:MZB131115 NIW131115:NIX131115 NSS131115:NST131115 OCO131115:OCP131115 OMK131115:OML131115 OWG131115:OWH131115 PGC131115:PGD131115 PPY131115:PPZ131115 PZU131115:PZV131115 QJQ131115:QJR131115 QTM131115:QTN131115 RDI131115:RDJ131115 RNE131115:RNF131115 RXA131115:RXB131115 SGW131115:SGX131115 SQS131115:SQT131115 TAO131115:TAP131115 TKK131115:TKL131115 TUG131115:TUH131115 UEC131115:UED131115 UNY131115:UNZ131115 UXU131115:UXV131115 VHQ131115:VHR131115 VRM131115:VRN131115 WBI131115:WBJ131115 WLE131115:WLF131115 WVA131115:WVB131115 D196655:E196655 IO196651:IP196651 SK196651:SL196651 ACG196651:ACH196651 AMC196651:AMD196651 AVY196651:AVZ196651 BFU196651:BFV196651 BPQ196651:BPR196651 BZM196651:BZN196651 CJI196651:CJJ196651 CTE196651:CTF196651 DDA196651:DDB196651 DMW196651:DMX196651 DWS196651:DWT196651 EGO196651:EGP196651 EQK196651:EQL196651 FAG196651:FAH196651 FKC196651:FKD196651 FTY196651:FTZ196651 GDU196651:GDV196651 GNQ196651:GNR196651 GXM196651:GXN196651 HHI196651:HHJ196651 HRE196651:HRF196651 IBA196651:IBB196651 IKW196651:IKX196651 IUS196651:IUT196651 JEO196651:JEP196651 JOK196651:JOL196651 JYG196651:JYH196651 KIC196651:KID196651 KRY196651:KRZ196651 LBU196651:LBV196651 LLQ196651:LLR196651 LVM196651:LVN196651 MFI196651:MFJ196651 MPE196651:MPF196651 MZA196651:MZB196651 NIW196651:NIX196651 NSS196651:NST196651 OCO196651:OCP196651 OMK196651:OML196651 OWG196651:OWH196651 PGC196651:PGD196651 PPY196651:PPZ196651 PZU196651:PZV196651 QJQ196651:QJR196651 QTM196651:QTN196651 RDI196651:RDJ196651 RNE196651:RNF196651 RXA196651:RXB196651 SGW196651:SGX196651 SQS196651:SQT196651 TAO196651:TAP196651 TKK196651:TKL196651 TUG196651:TUH196651 UEC196651:UED196651 UNY196651:UNZ196651 UXU196651:UXV196651 VHQ196651:VHR196651 VRM196651:VRN196651 WBI196651:WBJ196651 WLE196651:WLF196651 WVA196651:WVB196651 D262191:E262191 IO262187:IP262187 SK262187:SL262187 ACG262187:ACH262187 AMC262187:AMD262187 AVY262187:AVZ262187 BFU262187:BFV262187 BPQ262187:BPR262187 BZM262187:BZN262187 CJI262187:CJJ262187 CTE262187:CTF262187 DDA262187:DDB262187 DMW262187:DMX262187 DWS262187:DWT262187 EGO262187:EGP262187 EQK262187:EQL262187 FAG262187:FAH262187 FKC262187:FKD262187 FTY262187:FTZ262187 GDU262187:GDV262187 GNQ262187:GNR262187 GXM262187:GXN262187 HHI262187:HHJ262187 HRE262187:HRF262187 IBA262187:IBB262187 IKW262187:IKX262187 IUS262187:IUT262187 JEO262187:JEP262187 JOK262187:JOL262187 JYG262187:JYH262187 KIC262187:KID262187 KRY262187:KRZ262187 LBU262187:LBV262187 LLQ262187:LLR262187 LVM262187:LVN262187 MFI262187:MFJ262187 MPE262187:MPF262187 MZA262187:MZB262187 NIW262187:NIX262187 NSS262187:NST262187 OCO262187:OCP262187 OMK262187:OML262187 OWG262187:OWH262187 PGC262187:PGD262187 PPY262187:PPZ262187 PZU262187:PZV262187 QJQ262187:QJR262187 QTM262187:QTN262187 RDI262187:RDJ262187 RNE262187:RNF262187 RXA262187:RXB262187 SGW262187:SGX262187 SQS262187:SQT262187 TAO262187:TAP262187 TKK262187:TKL262187 TUG262187:TUH262187 UEC262187:UED262187 UNY262187:UNZ262187 UXU262187:UXV262187 VHQ262187:VHR262187 VRM262187:VRN262187 WBI262187:WBJ262187 WLE262187:WLF262187 WVA262187:WVB262187 D327727:E327727 IO327723:IP327723 SK327723:SL327723 ACG327723:ACH327723 AMC327723:AMD327723 AVY327723:AVZ327723 BFU327723:BFV327723 BPQ327723:BPR327723 BZM327723:BZN327723 CJI327723:CJJ327723 CTE327723:CTF327723 DDA327723:DDB327723 DMW327723:DMX327723 DWS327723:DWT327723 EGO327723:EGP327723 EQK327723:EQL327723 FAG327723:FAH327723 FKC327723:FKD327723 FTY327723:FTZ327723 GDU327723:GDV327723 GNQ327723:GNR327723 GXM327723:GXN327723 HHI327723:HHJ327723 HRE327723:HRF327723 IBA327723:IBB327723 IKW327723:IKX327723 IUS327723:IUT327723 JEO327723:JEP327723 JOK327723:JOL327723 JYG327723:JYH327723 KIC327723:KID327723 KRY327723:KRZ327723 LBU327723:LBV327723 LLQ327723:LLR327723 LVM327723:LVN327723 MFI327723:MFJ327723 MPE327723:MPF327723 MZA327723:MZB327723 NIW327723:NIX327723 NSS327723:NST327723 OCO327723:OCP327723 OMK327723:OML327723 OWG327723:OWH327723 PGC327723:PGD327723 PPY327723:PPZ327723 PZU327723:PZV327723 QJQ327723:QJR327723 QTM327723:QTN327723 RDI327723:RDJ327723 RNE327723:RNF327723 RXA327723:RXB327723 SGW327723:SGX327723 SQS327723:SQT327723 TAO327723:TAP327723 TKK327723:TKL327723 TUG327723:TUH327723 UEC327723:UED327723 UNY327723:UNZ327723 UXU327723:UXV327723 VHQ327723:VHR327723 VRM327723:VRN327723 WBI327723:WBJ327723 WLE327723:WLF327723 WVA327723:WVB327723 D393263:E393263 IO393259:IP393259 SK393259:SL393259 ACG393259:ACH393259 AMC393259:AMD393259 AVY393259:AVZ393259 BFU393259:BFV393259 BPQ393259:BPR393259 BZM393259:BZN393259 CJI393259:CJJ393259 CTE393259:CTF393259 DDA393259:DDB393259 DMW393259:DMX393259 DWS393259:DWT393259 EGO393259:EGP393259 EQK393259:EQL393259 FAG393259:FAH393259 FKC393259:FKD393259 FTY393259:FTZ393259 GDU393259:GDV393259 GNQ393259:GNR393259 GXM393259:GXN393259 HHI393259:HHJ393259 HRE393259:HRF393259 IBA393259:IBB393259 IKW393259:IKX393259 IUS393259:IUT393259 JEO393259:JEP393259 JOK393259:JOL393259 JYG393259:JYH393259 KIC393259:KID393259 KRY393259:KRZ393259 LBU393259:LBV393259 LLQ393259:LLR393259 LVM393259:LVN393259 MFI393259:MFJ393259 MPE393259:MPF393259 MZA393259:MZB393259 NIW393259:NIX393259 NSS393259:NST393259 OCO393259:OCP393259 OMK393259:OML393259 OWG393259:OWH393259 PGC393259:PGD393259 PPY393259:PPZ393259 PZU393259:PZV393259 QJQ393259:QJR393259 QTM393259:QTN393259 RDI393259:RDJ393259 RNE393259:RNF393259 RXA393259:RXB393259 SGW393259:SGX393259 SQS393259:SQT393259 TAO393259:TAP393259 TKK393259:TKL393259 TUG393259:TUH393259 UEC393259:UED393259 UNY393259:UNZ393259 UXU393259:UXV393259 VHQ393259:VHR393259 VRM393259:VRN393259 WBI393259:WBJ393259 WLE393259:WLF393259 WVA393259:WVB393259 D458799:E458799 IO458795:IP458795 SK458795:SL458795 ACG458795:ACH458795 AMC458795:AMD458795 AVY458795:AVZ458795 BFU458795:BFV458795 BPQ458795:BPR458795 BZM458795:BZN458795 CJI458795:CJJ458795 CTE458795:CTF458795 DDA458795:DDB458795 DMW458795:DMX458795 DWS458795:DWT458795 EGO458795:EGP458795 EQK458795:EQL458795 FAG458795:FAH458795 FKC458795:FKD458795 FTY458795:FTZ458795 GDU458795:GDV458795 GNQ458795:GNR458795 GXM458795:GXN458795 HHI458795:HHJ458795 HRE458795:HRF458795 IBA458795:IBB458795 IKW458795:IKX458795 IUS458795:IUT458795 JEO458795:JEP458795 JOK458795:JOL458795 JYG458795:JYH458795 KIC458795:KID458795 KRY458795:KRZ458795 LBU458795:LBV458795 LLQ458795:LLR458795 LVM458795:LVN458795 MFI458795:MFJ458795 MPE458795:MPF458795 MZA458795:MZB458795 NIW458795:NIX458795 NSS458795:NST458795 OCO458795:OCP458795 OMK458795:OML458795 OWG458795:OWH458795 PGC458795:PGD458795 PPY458795:PPZ458795 PZU458795:PZV458795 QJQ458795:QJR458795 QTM458795:QTN458795 RDI458795:RDJ458795 RNE458795:RNF458795 RXA458795:RXB458795 SGW458795:SGX458795 SQS458795:SQT458795 TAO458795:TAP458795 TKK458795:TKL458795 TUG458795:TUH458795 UEC458795:UED458795 UNY458795:UNZ458795 UXU458795:UXV458795 VHQ458795:VHR458795 VRM458795:VRN458795 WBI458795:WBJ458795 WLE458795:WLF458795 WVA458795:WVB458795 D524335:E524335 IO524331:IP524331 SK524331:SL524331 ACG524331:ACH524331 AMC524331:AMD524331 AVY524331:AVZ524331 BFU524331:BFV524331 BPQ524331:BPR524331 BZM524331:BZN524331 CJI524331:CJJ524331 CTE524331:CTF524331 DDA524331:DDB524331 DMW524331:DMX524331 DWS524331:DWT524331 EGO524331:EGP524331 EQK524331:EQL524331 FAG524331:FAH524331 FKC524331:FKD524331 FTY524331:FTZ524331 GDU524331:GDV524331 GNQ524331:GNR524331 GXM524331:GXN524331 HHI524331:HHJ524331 HRE524331:HRF524331 IBA524331:IBB524331 IKW524331:IKX524331 IUS524331:IUT524331 JEO524331:JEP524331 JOK524331:JOL524331 JYG524331:JYH524331 KIC524331:KID524331 KRY524331:KRZ524331 LBU524331:LBV524331 LLQ524331:LLR524331 LVM524331:LVN524331 MFI524331:MFJ524331 MPE524331:MPF524331 MZA524331:MZB524331 NIW524331:NIX524331 NSS524331:NST524331 OCO524331:OCP524331 OMK524331:OML524331 OWG524331:OWH524331 PGC524331:PGD524331 PPY524331:PPZ524331 PZU524331:PZV524331 QJQ524331:QJR524331 QTM524331:QTN524331 RDI524331:RDJ524331 RNE524331:RNF524331 RXA524331:RXB524331 SGW524331:SGX524331 SQS524331:SQT524331 TAO524331:TAP524331 TKK524331:TKL524331 TUG524331:TUH524331 UEC524331:UED524331 UNY524331:UNZ524331 UXU524331:UXV524331 VHQ524331:VHR524331 VRM524331:VRN524331 WBI524331:WBJ524331 WLE524331:WLF524331 WVA524331:WVB524331 D589871:E589871 IO589867:IP589867 SK589867:SL589867 ACG589867:ACH589867 AMC589867:AMD589867 AVY589867:AVZ589867 BFU589867:BFV589867 BPQ589867:BPR589867 BZM589867:BZN589867 CJI589867:CJJ589867 CTE589867:CTF589867 DDA589867:DDB589867 DMW589867:DMX589867 DWS589867:DWT589867 EGO589867:EGP589867 EQK589867:EQL589867 FAG589867:FAH589867 FKC589867:FKD589867 FTY589867:FTZ589867 GDU589867:GDV589867 GNQ589867:GNR589867 GXM589867:GXN589867 HHI589867:HHJ589867 HRE589867:HRF589867 IBA589867:IBB589867 IKW589867:IKX589867 IUS589867:IUT589867 JEO589867:JEP589867 JOK589867:JOL589867 JYG589867:JYH589867 KIC589867:KID589867 KRY589867:KRZ589867 LBU589867:LBV589867 LLQ589867:LLR589867 LVM589867:LVN589867 MFI589867:MFJ589867 MPE589867:MPF589867 MZA589867:MZB589867 NIW589867:NIX589867 NSS589867:NST589867 OCO589867:OCP589867 OMK589867:OML589867 OWG589867:OWH589867 PGC589867:PGD589867 PPY589867:PPZ589867 PZU589867:PZV589867 QJQ589867:QJR589867 QTM589867:QTN589867 RDI589867:RDJ589867 RNE589867:RNF589867 RXA589867:RXB589867 SGW589867:SGX589867 SQS589867:SQT589867 TAO589867:TAP589867 TKK589867:TKL589867 TUG589867:TUH589867 UEC589867:UED589867 UNY589867:UNZ589867 UXU589867:UXV589867 VHQ589867:VHR589867 VRM589867:VRN589867 WBI589867:WBJ589867 WLE589867:WLF589867 WVA589867:WVB589867 D655407:E655407 IO655403:IP655403 SK655403:SL655403 ACG655403:ACH655403 AMC655403:AMD655403 AVY655403:AVZ655403 BFU655403:BFV655403 BPQ655403:BPR655403 BZM655403:BZN655403 CJI655403:CJJ655403 CTE655403:CTF655403 DDA655403:DDB655403 DMW655403:DMX655403 DWS655403:DWT655403 EGO655403:EGP655403 EQK655403:EQL655403 FAG655403:FAH655403 FKC655403:FKD655403 FTY655403:FTZ655403 GDU655403:GDV655403 GNQ655403:GNR655403 GXM655403:GXN655403 HHI655403:HHJ655403 HRE655403:HRF655403 IBA655403:IBB655403 IKW655403:IKX655403 IUS655403:IUT655403 JEO655403:JEP655403 JOK655403:JOL655403 JYG655403:JYH655403 KIC655403:KID655403 KRY655403:KRZ655403 LBU655403:LBV655403 LLQ655403:LLR655403 LVM655403:LVN655403 MFI655403:MFJ655403 MPE655403:MPF655403 MZA655403:MZB655403 NIW655403:NIX655403 NSS655403:NST655403 OCO655403:OCP655403 OMK655403:OML655403 OWG655403:OWH655403 PGC655403:PGD655403 PPY655403:PPZ655403 PZU655403:PZV655403 QJQ655403:QJR655403 QTM655403:QTN655403 RDI655403:RDJ655403 RNE655403:RNF655403 RXA655403:RXB655403 SGW655403:SGX655403 SQS655403:SQT655403 TAO655403:TAP655403 TKK655403:TKL655403 TUG655403:TUH655403 UEC655403:UED655403 UNY655403:UNZ655403 UXU655403:UXV655403 VHQ655403:VHR655403 VRM655403:VRN655403 WBI655403:WBJ655403 WLE655403:WLF655403 WVA655403:WVB655403 D720943:E720943 IO720939:IP720939 SK720939:SL720939 ACG720939:ACH720939 AMC720939:AMD720939 AVY720939:AVZ720939 BFU720939:BFV720939 BPQ720939:BPR720939 BZM720939:BZN720939 CJI720939:CJJ720939 CTE720939:CTF720939 DDA720939:DDB720939 DMW720939:DMX720939 DWS720939:DWT720939 EGO720939:EGP720939 EQK720939:EQL720939 FAG720939:FAH720939 FKC720939:FKD720939 FTY720939:FTZ720939 GDU720939:GDV720939 GNQ720939:GNR720939 GXM720939:GXN720939 HHI720939:HHJ720939 HRE720939:HRF720939 IBA720939:IBB720939 IKW720939:IKX720939 IUS720939:IUT720939 JEO720939:JEP720939 JOK720939:JOL720939 JYG720939:JYH720939 KIC720939:KID720939 KRY720939:KRZ720939 LBU720939:LBV720939 LLQ720939:LLR720939 LVM720939:LVN720939 MFI720939:MFJ720939 MPE720939:MPF720939 MZA720939:MZB720939 NIW720939:NIX720939 NSS720939:NST720939 OCO720939:OCP720939 OMK720939:OML720939 OWG720939:OWH720939 PGC720939:PGD720939 PPY720939:PPZ720939 PZU720939:PZV720939 QJQ720939:QJR720939 QTM720939:QTN720939 RDI720939:RDJ720939 RNE720939:RNF720939 RXA720939:RXB720939 SGW720939:SGX720939 SQS720939:SQT720939 TAO720939:TAP720939 TKK720939:TKL720939 TUG720939:TUH720939 UEC720939:UED720939 UNY720939:UNZ720939 UXU720939:UXV720939 VHQ720939:VHR720939 VRM720939:VRN720939 WBI720939:WBJ720939 WLE720939:WLF720939 WVA720939:WVB720939 D786479:E786479 IO786475:IP786475 SK786475:SL786475 ACG786475:ACH786475 AMC786475:AMD786475 AVY786475:AVZ786475 BFU786475:BFV786475 BPQ786475:BPR786475 BZM786475:BZN786475 CJI786475:CJJ786475 CTE786475:CTF786475 DDA786475:DDB786475 DMW786475:DMX786475 DWS786475:DWT786475 EGO786475:EGP786475 EQK786475:EQL786475 FAG786475:FAH786475 FKC786475:FKD786475 FTY786475:FTZ786475 GDU786475:GDV786475 GNQ786475:GNR786475 GXM786475:GXN786475 HHI786475:HHJ786475 HRE786475:HRF786475 IBA786475:IBB786475 IKW786475:IKX786475 IUS786475:IUT786475 JEO786475:JEP786475 JOK786475:JOL786475 JYG786475:JYH786475 KIC786475:KID786475 KRY786475:KRZ786475 LBU786475:LBV786475 LLQ786475:LLR786475 LVM786475:LVN786475 MFI786475:MFJ786475 MPE786475:MPF786475 MZA786475:MZB786475 NIW786475:NIX786475 NSS786475:NST786475 OCO786475:OCP786475 OMK786475:OML786475 OWG786475:OWH786475 PGC786475:PGD786475 PPY786475:PPZ786475 PZU786475:PZV786475 QJQ786475:QJR786475 QTM786475:QTN786475 RDI786475:RDJ786475 RNE786475:RNF786475 RXA786475:RXB786475 SGW786475:SGX786475 SQS786475:SQT786475 TAO786475:TAP786475 TKK786475:TKL786475 TUG786475:TUH786475 UEC786475:UED786475 UNY786475:UNZ786475 UXU786475:UXV786475 VHQ786475:VHR786475 VRM786475:VRN786475 WBI786475:WBJ786475 WLE786475:WLF786475 WVA786475:WVB786475 D852015:E852015 IO852011:IP852011 SK852011:SL852011 ACG852011:ACH852011 AMC852011:AMD852011 AVY852011:AVZ852011 BFU852011:BFV852011 BPQ852011:BPR852011 BZM852011:BZN852011 CJI852011:CJJ852011 CTE852011:CTF852011 DDA852011:DDB852011 DMW852011:DMX852011 DWS852011:DWT852011 EGO852011:EGP852011 EQK852011:EQL852011 FAG852011:FAH852011 FKC852011:FKD852011 FTY852011:FTZ852011 GDU852011:GDV852011 GNQ852011:GNR852011 GXM852011:GXN852011 HHI852011:HHJ852011 HRE852011:HRF852011 IBA852011:IBB852011 IKW852011:IKX852011 IUS852011:IUT852011 JEO852011:JEP852011 JOK852011:JOL852011 JYG852011:JYH852011 KIC852011:KID852011 KRY852011:KRZ852011 LBU852011:LBV852011 LLQ852011:LLR852011 LVM852011:LVN852011 MFI852011:MFJ852011 MPE852011:MPF852011 MZA852011:MZB852011 NIW852011:NIX852011 NSS852011:NST852011 OCO852011:OCP852011 OMK852011:OML852011 OWG852011:OWH852011 PGC852011:PGD852011 PPY852011:PPZ852011 PZU852011:PZV852011 QJQ852011:QJR852011 QTM852011:QTN852011 RDI852011:RDJ852011 RNE852011:RNF852011 RXA852011:RXB852011 SGW852011:SGX852011 SQS852011:SQT852011 TAO852011:TAP852011 TKK852011:TKL852011 TUG852011:TUH852011 UEC852011:UED852011 UNY852011:UNZ852011 UXU852011:UXV852011 VHQ852011:VHR852011 VRM852011:VRN852011 WBI852011:WBJ852011 WLE852011:WLF852011 WVA852011:WVB852011 D917551:E917551 IO917547:IP917547 SK917547:SL917547 ACG917547:ACH917547 AMC917547:AMD917547 AVY917547:AVZ917547 BFU917547:BFV917547 BPQ917547:BPR917547 BZM917547:BZN917547 CJI917547:CJJ917547 CTE917547:CTF917547 DDA917547:DDB917547 DMW917547:DMX917547 DWS917547:DWT917547 EGO917547:EGP917547 EQK917547:EQL917547 FAG917547:FAH917547 FKC917547:FKD917547 FTY917547:FTZ917547 GDU917547:GDV917547 GNQ917547:GNR917547 GXM917547:GXN917547 HHI917547:HHJ917547 HRE917547:HRF917547 IBA917547:IBB917547 IKW917547:IKX917547 IUS917547:IUT917547 JEO917547:JEP917547 JOK917547:JOL917547 JYG917547:JYH917547 KIC917547:KID917547 KRY917547:KRZ917547 LBU917547:LBV917547 LLQ917547:LLR917547 LVM917547:LVN917547 MFI917547:MFJ917547 MPE917547:MPF917547 MZA917547:MZB917547 NIW917547:NIX917547 NSS917547:NST917547 OCO917547:OCP917547 OMK917547:OML917547 OWG917547:OWH917547 PGC917547:PGD917547 PPY917547:PPZ917547 PZU917547:PZV917547 QJQ917547:QJR917547 QTM917547:QTN917547 RDI917547:RDJ917547 RNE917547:RNF917547 RXA917547:RXB917547 SGW917547:SGX917547 SQS917547:SQT917547 TAO917547:TAP917547 TKK917547:TKL917547 TUG917547:TUH917547 UEC917547:UED917547 UNY917547:UNZ917547 UXU917547:UXV917547 VHQ917547:VHR917547 VRM917547:VRN917547 WBI917547:WBJ917547 WLE917547:WLF917547 WVA917547:WVB917547 D983087:E983087 IO983083:IP983083 SK983083:SL983083 ACG983083:ACH983083 AMC983083:AMD983083 AVY983083:AVZ983083 BFU983083:BFV983083 BPQ983083:BPR983083 BZM983083:BZN983083 CJI983083:CJJ983083 CTE983083:CTF983083 DDA983083:DDB983083 DMW983083:DMX983083 DWS983083:DWT983083 EGO983083:EGP983083 EQK983083:EQL983083 FAG983083:FAH983083 FKC983083:FKD983083 FTY983083:FTZ983083 GDU983083:GDV983083 GNQ983083:GNR983083 GXM983083:GXN983083 HHI983083:HHJ983083 HRE983083:HRF983083 IBA983083:IBB983083 IKW983083:IKX983083 IUS983083:IUT983083 JEO983083:JEP983083 JOK983083:JOL983083 JYG983083:JYH983083 KIC983083:KID983083 KRY983083:KRZ983083 LBU983083:LBV983083 LLQ983083:LLR983083 LVM983083:LVN983083 MFI983083:MFJ983083 MPE983083:MPF983083 MZA983083:MZB983083 NIW983083:NIX983083 NSS983083:NST983083 OCO983083:OCP983083 OMK983083:OML983083 OWG983083:OWH983083 PGC983083:PGD983083 PPY983083:PPZ983083 PZU983083:PZV983083 QJQ983083:QJR983083 QTM983083:QTN983083 RDI983083:RDJ983083 RNE983083:RNF983083 RXA983083:RXB983083 SGW983083:SGX983083 SQS983083:SQT983083 TAO983083:TAP983083 TKK983083:TKL983083 TUG983083:TUH983083 UEC983083:UED983083 UNY983083:UNZ983083 UXU983083:UXV983083 VHQ983083:VHR983083 VRM983083:VRN983083 WBI983083:WBJ983083 WLE983083:WLF983083 WVA983083:WVB983083 UXU983144:UXV983144 IO55:IP55 SK55:SL55 ACG55:ACH55 AMC55:AMD55 AVY55:AVZ55 BFU55:BFV55 BPQ55:BPR55 BZM55:BZN55 CJI55:CJJ55 CTE55:CTF55 DDA55:DDB55 DMW55:DMX55 DWS55:DWT55 EGO55:EGP55 EQK55:EQL55 FAG55:FAH55 FKC55:FKD55 FTY55:FTZ55 GDU55:GDV55 GNQ55:GNR55 GXM55:GXN55 HHI55:HHJ55 HRE55:HRF55 IBA55:IBB55 IKW55:IKX55 IUS55:IUT55 JEO55:JEP55 JOK55:JOL55 JYG55:JYH55 KIC55:KID55 KRY55:KRZ55 LBU55:LBV55 LLQ55:LLR55 LVM55:LVN55 MFI55:MFJ55 MPE55:MPF55 MZA55:MZB55 NIW55:NIX55 NSS55:NST55 OCO55:OCP55 OMK55:OML55 OWG55:OWH55 PGC55:PGD55 PPY55:PPZ55 PZU55:PZV55 QJQ55:QJR55 QTM55:QTN55 RDI55:RDJ55 RNE55:RNF55 RXA55:RXB55 SGW55:SGX55 SQS55:SQT55 TAO55:TAP55 TKK55:TKL55 TUG55:TUH55 UEC55:UED55 UNY55:UNZ55 UXU55:UXV55 VHQ55:VHR55 VRM55:VRN55 WBI55:WBJ55 WLE55:WLF55 WVA55:WVB55 D65594:E65594 IO65590:IP65590 SK65590:SL65590 ACG65590:ACH65590 AMC65590:AMD65590 AVY65590:AVZ65590 BFU65590:BFV65590 BPQ65590:BPR65590 BZM65590:BZN65590 CJI65590:CJJ65590 CTE65590:CTF65590 DDA65590:DDB65590 DMW65590:DMX65590 DWS65590:DWT65590 EGO65590:EGP65590 EQK65590:EQL65590 FAG65590:FAH65590 FKC65590:FKD65590 FTY65590:FTZ65590 GDU65590:GDV65590 GNQ65590:GNR65590 GXM65590:GXN65590 HHI65590:HHJ65590 HRE65590:HRF65590 IBA65590:IBB65590 IKW65590:IKX65590 IUS65590:IUT65590 JEO65590:JEP65590 JOK65590:JOL65590 JYG65590:JYH65590 KIC65590:KID65590 KRY65590:KRZ65590 LBU65590:LBV65590 LLQ65590:LLR65590 LVM65590:LVN65590 MFI65590:MFJ65590 MPE65590:MPF65590 MZA65590:MZB65590 NIW65590:NIX65590 NSS65590:NST65590 OCO65590:OCP65590 OMK65590:OML65590 OWG65590:OWH65590 PGC65590:PGD65590 PPY65590:PPZ65590 PZU65590:PZV65590 QJQ65590:QJR65590 QTM65590:QTN65590 RDI65590:RDJ65590 RNE65590:RNF65590 RXA65590:RXB65590 SGW65590:SGX65590 SQS65590:SQT65590 TAO65590:TAP65590 TKK65590:TKL65590 TUG65590:TUH65590 UEC65590:UED65590 UNY65590:UNZ65590 UXU65590:UXV65590 VHQ65590:VHR65590 VRM65590:VRN65590 WBI65590:WBJ65590 WLE65590:WLF65590 WVA65590:WVB65590 D131130:E131130 IO131126:IP131126 SK131126:SL131126 ACG131126:ACH131126 AMC131126:AMD131126 AVY131126:AVZ131126 BFU131126:BFV131126 BPQ131126:BPR131126 BZM131126:BZN131126 CJI131126:CJJ131126 CTE131126:CTF131126 DDA131126:DDB131126 DMW131126:DMX131126 DWS131126:DWT131126 EGO131126:EGP131126 EQK131126:EQL131126 FAG131126:FAH131126 FKC131126:FKD131126 FTY131126:FTZ131126 GDU131126:GDV131126 GNQ131126:GNR131126 GXM131126:GXN131126 HHI131126:HHJ131126 HRE131126:HRF131126 IBA131126:IBB131126 IKW131126:IKX131126 IUS131126:IUT131126 JEO131126:JEP131126 JOK131126:JOL131126 JYG131126:JYH131126 KIC131126:KID131126 KRY131126:KRZ131126 LBU131126:LBV131126 LLQ131126:LLR131126 LVM131126:LVN131126 MFI131126:MFJ131126 MPE131126:MPF131126 MZA131126:MZB131126 NIW131126:NIX131126 NSS131126:NST131126 OCO131126:OCP131126 OMK131126:OML131126 OWG131126:OWH131126 PGC131126:PGD131126 PPY131126:PPZ131126 PZU131126:PZV131126 QJQ131126:QJR131126 QTM131126:QTN131126 RDI131126:RDJ131126 RNE131126:RNF131126 RXA131126:RXB131126 SGW131126:SGX131126 SQS131126:SQT131126 TAO131126:TAP131126 TKK131126:TKL131126 TUG131126:TUH131126 UEC131126:UED131126 UNY131126:UNZ131126 UXU131126:UXV131126 VHQ131126:VHR131126 VRM131126:VRN131126 WBI131126:WBJ131126 WLE131126:WLF131126 WVA131126:WVB131126 D196666:E196666 IO196662:IP196662 SK196662:SL196662 ACG196662:ACH196662 AMC196662:AMD196662 AVY196662:AVZ196662 BFU196662:BFV196662 BPQ196662:BPR196662 BZM196662:BZN196662 CJI196662:CJJ196662 CTE196662:CTF196662 DDA196662:DDB196662 DMW196662:DMX196662 DWS196662:DWT196662 EGO196662:EGP196662 EQK196662:EQL196662 FAG196662:FAH196662 FKC196662:FKD196662 FTY196662:FTZ196662 GDU196662:GDV196662 GNQ196662:GNR196662 GXM196662:GXN196662 HHI196662:HHJ196662 HRE196662:HRF196662 IBA196662:IBB196662 IKW196662:IKX196662 IUS196662:IUT196662 JEO196662:JEP196662 JOK196662:JOL196662 JYG196662:JYH196662 KIC196662:KID196662 KRY196662:KRZ196662 LBU196662:LBV196662 LLQ196662:LLR196662 LVM196662:LVN196662 MFI196662:MFJ196662 MPE196662:MPF196662 MZA196662:MZB196662 NIW196662:NIX196662 NSS196662:NST196662 OCO196662:OCP196662 OMK196662:OML196662 OWG196662:OWH196662 PGC196662:PGD196662 PPY196662:PPZ196662 PZU196662:PZV196662 QJQ196662:QJR196662 QTM196662:QTN196662 RDI196662:RDJ196662 RNE196662:RNF196662 RXA196662:RXB196662 SGW196662:SGX196662 SQS196662:SQT196662 TAO196662:TAP196662 TKK196662:TKL196662 TUG196662:TUH196662 UEC196662:UED196662 UNY196662:UNZ196662 UXU196662:UXV196662 VHQ196662:VHR196662 VRM196662:VRN196662 WBI196662:WBJ196662 WLE196662:WLF196662 WVA196662:WVB196662 D262202:E262202 IO262198:IP262198 SK262198:SL262198 ACG262198:ACH262198 AMC262198:AMD262198 AVY262198:AVZ262198 BFU262198:BFV262198 BPQ262198:BPR262198 BZM262198:BZN262198 CJI262198:CJJ262198 CTE262198:CTF262198 DDA262198:DDB262198 DMW262198:DMX262198 DWS262198:DWT262198 EGO262198:EGP262198 EQK262198:EQL262198 FAG262198:FAH262198 FKC262198:FKD262198 FTY262198:FTZ262198 GDU262198:GDV262198 GNQ262198:GNR262198 GXM262198:GXN262198 HHI262198:HHJ262198 HRE262198:HRF262198 IBA262198:IBB262198 IKW262198:IKX262198 IUS262198:IUT262198 JEO262198:JEP262198 JOK262198:JOL262198 JYG262198:JYH262198 KIC262198:KID262198 KRY262198:KRZ262198 LBU262198:LBV262198 LLQ262198:LLR262198 LVM262198:LVN262198 MFI262198:MFJ262198 MPE262198:MPF262198 MZA262198:MZB262198 NIW262198:NIX262198 NSS262198:NST262198 OCO262198:OCP262198 OMK262198:OML262198 OWG262198:OWH262198 PGC262198:PGD262198 PPY262198:PPZ262198 PZU262198:PZV262198 QJQ262198:QJR262198 QTM262198:QTN262198 RDI262198:RDJ262198 RNE262198:RNF262198 RXA262198:RXB262198 SGW262198:SGX262198 SQS262198:SQT262198 TAO262198:TAP262198 TKK262198:TKL262198 TUG262198:TUH262198 UEC262198:UED262198 UNY262198:UNZ262198 UXU262198:UXV262198 VHQ262198:VHR262198 VRM262198:VRN262198 WBI262198:WBJ262198 WLE262198:WLF262198 WVA262198:WVB262198 D327738:E327738 IO327734:IP327734 SK327734:SL327734 ACG327734:ACH327734 AMC327734:AMD327734 AVY327734:AVZ327734 BFU327734:BFV327734 BPQ327734:BPR327734 BZM327734:BZN327734 CJI327734:CJJ327734 CTE327734:CTF327734 DDA327734:DDB327734 DMW327734:DMX327734 DWS327734:DWT327734 EGO327734:EGP327734 EQK327734:EQL327734 FAG327734:FAH327734 FKC327734:FKD327734 FTY327734:FTZ327734 GDU327734:GDV327734 GNQ327734:GNR327734 GXM327734:GXN327734 HHI327734:HHJ327734 HRE327734:HRF327734 IBA327734:IBB327734 IKW327734:IKX327734 IUS327734:IUT327734 JEO327734:JEP327734 JOK327734:JOL327734 JYG327734:JYH327734 KIC327734:KID327734 KRY327734:KRZ327734 LBU327734:LBV327734 LLQ327734:LLR327734 LVM327734:LVN327734 MFI327734:MFJ327734 MPE327734:MPF327734 MZA327734:MZB327734 NIW327734:NIX327734 NSS327734:NST327734 OCO327734:OCP327734 OMK327734:OML327734 OWG327734:OWH327734 PGC327734:PGD327734 PPY327734:PPZ327734 PZU327734:PZV327734 QJQ327734:QJR327734 QTM327734:QTN327734 RDI327734:RDJ327734 RNE327734:RNF327734 RXA327734:RXB327734 SGW327734:SGX327734 SQS327734:SQT327734 TAO327734:TAP327734 TKK327734:TKL327734 TUG327734:TUH327734 UEC327734:UED327734 UNY327734:UNZ327734 UXU327734:UXV327734 VHQ327734:VHR327734 VRM327734:VRN327734 WBI327734:WBJ327734 WLE327734:WLF327734 WVA327734:WVB327734 D393274:E393274 IO393270:IP393270 SK393270:SL393270 ACG393270:ACH393270 AMC393270:AMD393270 AVY393270:AVZ393270 BFU393270:BFV393270 BPQ393270:BPR393270 BZM393270:BZN393270 CJI393270:CJJ393270 CTE393270:CTF393270 DDA393270:DDB393270 DMW393270:DMX393270 DWS393270:DWT393270 EGO393270:EGP393270 EQK393270:EQL393270 FAG393270:FAH393270 FKC393270:FKD393270 FTY393270:FTZ393270 GDU393270:GDV393270 GNQ393270:GNR393270 GXM393270:GXN393270 HHI393270:HHJ393270 HRE393270:HRF393270 IBA393270:IBB393270 IKW393270:IKX393270 IUS393270:IUT393270 JEO393270:JEP393270 JOK393270:JOL393270 JYG393270:JYH393270 KIC393270:KID393270 KRY393270:KRZ393270 LBU393270:LBV393270 LLQ393270:LLR393270 LVM393270:LVN393270 MFI393270:MFJ393270 MPE393270:MPF393270 MZA393270:MZB393270 NIW393270:NIX393270 NSS393270:NST393270 OCO393270:OCP393270 OMK393270:OML393270 OWG393270:OWH393270 PGC393270:PGD393270 PPY393270:PPZ393270 PZU393270:PZV393270 QJQ393270:QJR393270 QTM393270:QTN393270 RDI393270:RDJ393270 RNE393270:RNF393270 RXA393270:RXB393270 SGW393270:SGX393270 SQS393270:SQT393270 TAO393270:TAP393270 TKK393270:TKL393270 TUG393270:TUH393270 UEC393270:UED393270 UNY393270:UNZ393270 UXU393270:UXV393270 VHQ393270:VHR393270 VRM393270:VRN393270 WBI393270:WBJ393270 WLE393270:WLF393270 WVA393270:WVB393270 D458810:E458810 IO458806:IP458806 SK458806:SL458806 ACG458806:ACH458806 AMC458806:AMD458806 AVY458806:AVZ458806 BFU458806:BFV458806 BPQ458806:BPR458806 BZM458806:BZN458806 CJI458806:CJJ458806 CTE458806:CTF458806 DDA458806:DDB458806 DMW458806:DMX458806 DWS458806:DWT458806 EGO458806:EGP458806 EQK458806:EQL458806 FAG458806:FAH458806 FKC458806:FKD458806 FTY458806:FTZ458806 GDU458806:GDV458806 GNQ458806:GNR458806 GXM458806:GXN458806 HHI458806:HHJ458806 HRE458806:HRF458806 IBA458806:IBB458806 IKW458806:IKX458806 IUS458806:IUT458806 JEO458806:JEP458806 JOK458806:JOL458806 JYG458806:JYH458806 KIC458806:KID458806 KRY458806:KRZ458806 LBU458806:LBV458806 LLQ458806:LLR458806 LVM458806:LVN458806 MFI458806:MFJ458806 MPE458806:MPF458806 MZA458806:MZB458806 NIW458806:NIX458806 NSS458806:NST458806 OCO458806:OCP458806 OMK458806:OML458806 OWG458806:OWH458806 PGC458806:PGD458806 PPY458806:PPZ458806 PZU458806:PZV458806 QJQ458806:QJR458806 QTM458806:QTN458806 RDI458806:RDJ458806 RNE458806:RNF458806 RXA458806:RXB458806 SGW458806:SGX458806 SQS458806:SQT458806 TAO458806:TAP458806 TKK458806:TKL458806 TUG458806:TUH458806 UEC458806:UED458806 UNY458806:UNZ458806 UXU458806:UXV458806 VHQ458806:VHR458806 VRM458806:VRN458806 WBI458806:WBJ458806 WLE458806:WLF458806 WVA458806:WVB458806 D524346:E524346 IO524342:IP524342 SK524342:SL524342 ACG524342:ACH524342 AMC524342:AMD524342 AVY524342:AVZ524342 BFU524342:BFV524342 BPQ524342:BPR524342 BZM524342:BZN524342 CJI524342:CJJ524342 CTE524342:CTF524342 DDA524342:DDB524342 DMW524342:DMX524342 DWS524342:DWT524342 EGO524342:EGP524342 EQK524342:EQL524342 FAG524342:FAH524342 FKC524342:FKD524342 FTY524342:FTZ524342 GDU524342:GDV524342 GNQ524342:GNR524342 GXM524342:GXN524342 HHI524342:HHJ524342 HRE524342:HRF524342 IBA524342:IBB524342 IKW524342:IKX524342 IUS524342:IUT524342 JEO524342:JEP524342 JOK524342:JOL524342 JYG524342:JYH524342 KIC524342:KID524342 KRY524342:KRZ524342 LBU524342:LBV524342 LLQ524342:LLR524342 LVM524342:LVN524342 MFI524342:MFJ524342 MPE524342:MPF524342 MZA524342:MZB524342 NIW524342:NIX524342 NSS524342:NST524342 OCO524342:OCP524342 OMK524342:OML524342 OWG524342:OWH524342 PGC524342:PGD524342 PPY524342:PPZ524342 PZU524342:PZV524342 QJQ524342:QJR524342 QTM524342:QTN524342 RDI524342:RDJ524342 RNE524342:RNF524342 RXA524342:RXB524342 SGW524342:SGX524342 SQS524342:SQT524342 TAO524342:TAP524342 TKK524342:TKL524342 TUG524342:TUH524342 UEC524342:UED524342 UNY524342:UNZ524342 UXU524342:UXV524342 VHQ524342:VHR524342 VRM524342:VRN524342 WBI524342:WBJ524342 WLE524342:WLF524342 WVA524342:WVB524342 D589882:E589882 IO589878:IP589878 SK589878:SL589878 ACG589878:ACH589878 AMC589878:AMD589878 AVY589878:AVZ589878 BFU589878:BFV589878 BPQ589878:BPR589878 BZM589878:BZN589878 CJI589878:CJJ589878 CTE589878:CTF589878 DDA589878:DDB589878 DMW589878:DMX589878 DWS589878:DWT589878 EGO589878:EGP589878 EQK589878:EQL589878 FAG589878:FAH589878 FKC589878:FKD589878 FTY589878:FTZ589878 GDU589878:GDV589878 GNQ589878:GNR589878 GXM589878:GXN589878 HHI589878:HHJ589878 HRE589878:HRF589878 IBA589878:IBB589878 IKW589878:IKX589878 IUS589878:IUT589878 JEO589878:JEP589878 JOK589878:JOL589878 JYG589878:JYH589878 KIC589878:KID589878 KRY589878:KRZ589878 LBU589878:LBV589878 LLQ589878:LLR589878 LVM589878:LVN589878 MFI589878:MFJ589878 MPE589878:MPF589878 MZA589878:MZB589878 NIW589878:NIX589878 NSS589878:NST589878 OCO589878:OCP589878 OMK589878:OML589878 OWG589878:OWH589878 PGC589878:PGD589878 PPY589878:PPZ589878 PZU589878:PZV589878 QJQ589878:QJR589878 QTM589878:QTN589878 RDI589878:RDJ589878 RNE589878:RNF589878 RXA589878:RXB589878 SGW589878:SGX589878 SQS589878:SQT589878 TAO589878:TAP589878 TKK589878:TKL589878 TUG589878:TUH589878 UEC589878:UED589878 UNY589878:UNZ589878 UXU589878:UXV589878 VHQ589878:VHR589878 VRM589878:VRN589878 WBI589878:WBJ589878 WLE589878:WLF589878 WVA589878:WVB589878 D655418:E655418 IO655414:IP655414 SK655414:SL655414 ACG655414:ACH655414 AMC655414:AMD655414 AVY655414:AVZ655414 BFU655414:BFV655414 BPQ655414:BPR655414 BZM655414:BZN655414 CJI655414:CJJ655414 CTE655414:CTF655414 DDA655414:DDB655414 DMW655414:DMX655414 DWS655414:DWT655414 EGO655414:EGP655414 EQK655414:EQL655414 FAG655414:FAH655414 FKC655414:FKD655414 FTY655414:FTZ655414 GDU655414:GDV655414 GNQ655414:GNR655414 GXM655414:GXN655414 HHI655414:HHJ655414 HRE655414:HRF655414 IBA655414:IBB655414 IKW655414:IKX655414 IUS655414:IUT655414 JEO655414:JEP655414 JOK655414:JOL655414 JYG655414:JYH655414 KIC655414:KID655414 KRY655414:KRZ655414 LBU655414:LBV655414 LLQ655414:LLR655414 LVM655414:LVN655414 MFI655414:MFJ655414 MPE655414:MPF655414 MZA655414:MZB655414 NIW655414:NIX655414 NSS655414:NST655414 OCO655414:OCP655414 OMK655414:OML655414 OWG655414:OWH655414 PGC655414:PGD655414 PPY655414:PPZ655414 PZU655414:PZV655414 QJQ655414:QJR655414 QTM655414:QTN655414 RDI655414:RDJ655414 RNE655414:RNF655414 RXA655414:RXB655414 SGW655414:SGX655414 SQS655414:SQT655414 TAO655414:TAP655414 TKK655414:TKL655414 TUG655414:TUH655414 UEC655414:UED655414 UNY655414:UNZ655414 UXU655414:UXV655414 VHQ655414:VHR655414 VRM655414:VRN655414 WBI655414:WBJ655414 WLE655414:WLF655414 WVA655414:WVB655414 D720954:E720954 IO720950:IP720950 SK720950:SL720950 ACG720950:ACH720950 AMC720950:AMD720950 AVY720950:AVZ720950 BFU720950:BFV720950 BPQ720950:BPR720950 BZM720950:BZN720950 CJI720950:CJJ720950 CTE720950:CTF720950 DDA720950:DDB720950 DMW720950:DMX720950 DWS720950:DWT720950 EGO720950:EGP720950 EQK720950:EQL720950 FAG720950:FAH720950 FKC720950:FKD720950 FTY720950:FTZ720950 GDU720950:GDV720950 GNQ720950:GNR720950 GXM720950:GXN720950 HHI720950:HHJ720950 HRE720950:HRF720950 IBA720950:IBB720950 IKW720950:IKX720950 IUS720950:IUT720950 JEO720950:JEP720950 JOK720950:JOL720950 JYG720950:JYH720950 KIC720950:KID720950 KRY720950:KRZ720950 LBU720950:LBV720950 LLQ720950:LLR720950 LVM720950:LVN720950 MFI720950:MFJ720950 MPE720950:MPF720950 MZA720950:MZB720950 NIW720950:NIX720950 NSS720950:NST720950 OCO720950:OCP720950 OMK720950:OML720950 OWG720950:OWH720950 PGC720950:PGD720950 PPY720950:PPZ720950 PZU720950:PZV720950 QJQ720950:QJR720950 QTM720950:QTN720950 RDI720950:RDJ720950 RNE720950:RNF720950 RXA720950:RXB720950 SGW720950:SGX720950 SQS720950:SQT720950 TAO720950:TAP720950 TKK720950:TKL720950 TUG720950:TUH720950 UEC720950:UED720950 UNY720950:UNZ720950 UXU720950:UXV720950 VHQ720950:VHR720950 VRM720950:VRN720950 WBI720950:WBJ720950 WLE720950:WLF720950 WVA720950:WVB720950 D786490:E786490 IO786486:IP786486 SK786486:SL786486 ACG786486:ACH786486 AMC786486:AMD786486 AVY786486:AVZ786486 BFU786486:BFV786486 BPQ786486:BPR786486 BZM786486:BZN786486 CJI786486:CJJ786486 CTE786486:CTF786486 DDA786486:DDB786486 DMW786486:DMX786486 DWS786486:DWT786486 EGO786486:EGP786486 EQK786486:EQL786486 FAG786486:FAH786486 FKC786486:FKD786486 FTY786486:FTZ786486 GDU786486:GDV786486 GNQ786486:GNR786486 GXM786486:GXN786486 HHI786486:HHJ786486 HRE786486:HRF786486 IBA786486:IBB786486 IKW786486:IKX786486 IUS786486:IUT786486 JEO786486:JEP786486 JOK786486:JOL786486 JYG786486:JYH786486 KIC786486:KID786486 KRY786486:KRZ786486 LBU786486:LBV786486 LLQ786486:LLR786486 LVM786486:LVN786486 MFI786486:MFJ786486 MPE786486:MPF786486 MZA786486:MZB786486 NIW786486:NIX786486 NSS786486:NST786486 OCO786486:OCP786486 OMK786486:OML786486 OWG786486:OWH786486 PGC786486:PGD786486 PPY786486:PPZ786486 PZU786486:PZV786486 QJQ786486:QJR786486 QTM786486:QTN786486 RDI786486:RDJ786486 RNE786486:RNF786486 RXA786486:RXB786486 SGW786486:SGX786486 SQS786486:SQT786486 TAO786486:TAP786486 TKK786486:TKL786486 TUG786486:TUH786486 UEC786486:UED786486 UNY786486:UNZ786486 UXU786486:UXV786486 VHQ786486:VHR786486 VRM786486:VRN786486 WBI786486:WBJ786486 WLE786486:WLF786486 WVA786486:WVB786486 D852026:E852026 IO852022:IP852022 SK852022:SL852022 ACG852022:ACH852022 AMC852022:AMD852022 AVY852022:AVZ852022 BFU852022:BFV852022 BPQ852022:BPR852022 BZM852022:BZN852022 CJI852022:CJJ852022 CTE852022:CTF852022 DDA852022:DDB852022 DMW852022:DMX852022 DWS852022:DWT852022 EGO852022:EGP852022 EQK852022:EQL852022 FAG852022:FAH852022 FKC852022:FKD852022 FTY852022:FTZ852022 GDU852022:GDV852022 GNQ852022:GNR852022 GXM852022:GXN852022 HHI852022:HHJ852022 HRE852022:HRF852022 IBA852022:IBB852022 IKW852022:IKX852022 IUS852022:IUT852022 JEO852022:JEP852022 JOK852022:JOL852022 JYG852022:JYH852022 KIC852022:KID852022 KRY852022:KRZ852022 LBU852022:LBV852022 LLQ852022:LLR852022 LVM852022:LVN852022 MFI852022:MFJ852022 MPE852022:MPF852022 MZA852022:MZB852022 NIW852022:NIX852022 NSS852022:NST852022 OCO852022:OCP852022 OMK852022:OML852022 OWG852022:OWH852022 PGC852022:PGD852022 PPY852022:PPZ852022 PZU852022:PZV852022 QJQ852022:QJR852022 QTM852022:QTN852022 RDI852022:RDJ852022 RNE852022:RNF852022 RXA852022:RXB852022 SGW852022:SGX852022 SQS852022:SQT852022 TAO852022:TAP852022 TKK852022:TKL852022 TUG852022:TUH852022 UEC852022:UED852022 UNY852022:UNZ852022 UXU852022:UXV852022 VHQ852022:VHR852022 VRM852022:VRN852022 WBI852022:WBJ852022 WLE852022:WLF852022 WVA852022:WVB852022 D917562:E917562 IO917558:IP917558 SK917558:SL917558 ACG917558:ACH917558 AMC917558:AMD917558 AVY917558:AVZ917558 BFU917558:BFV917558 BPQ917558:BPR917558 BZM917558:BZN917558 CJI917558:CJJ917558 CTE917558:CTF917558 DDA917558:DDB917558 DMW917558:DMX917558 DWS917558:DWT917558 EGO917558:EGP917558 EQK917558:EQL917558 FAG917558:FAH917558 FKC917558:FKD917558 FTY917558:FTZ917558 GDU917558:GDV917558 GNQ917558:GNR917558 GXM917558:GXN917558 HHI917558:HHJ917558 HRE917558:HRF917558 IBA917558:IBB917558 IKW917558:IKX917558 IUS917558:IUT917558 JEO917558:JEP917558 JOK917558:JOL917558 JYG917558:JYH917558 KIC917558:KID917558 KRY917558:KRZ917558 LBU917558:LBV917558 LLQ917558:LLR917558 LVM917558:LVN917558 MFI917558:MFJ917558 MPE917558:MPF917558 MZA917558:MZB917558 NIW917558:NIX917558 NSS917558:NST917558 OCO917558:OCP917558 OMK917558:OML917558 OWG917558:OWH917558 PGC917558:PGD917558 PPY917558:PPZ917558 PZU917558:PZV917558 QJQ917558:QJR917558 QTM917558:QTN917558 RDI917558:RDJ917558 RNE917558:RNF917558 RXA917558:RXB917558 SGW917558:SGX917558 SQS917558:SQT917558 TAO917558:TAP917558 TKK917558:TKL917558 TUG917558:TUH917558 UEC917558:UED917558 UNY917558:UNZ917558 UXU917558:UXV917558 VHQ917558:VHR917558 VRM917558:VRN917558 WBI917558:WBJ917558 WLE917558:WLF917558 WVA917558:WVB917558 D983098:E983098 IO983094:IP983094 SK983094:SL983094 ACG983094:ACH983094 AMC983094:AMD983094 AVY983094:AVZ983094 BFU983094:BFV983094 BPQ983094:BPR983094 BZM983094:BZN983094 CJI983094:CJJ983094 CTE983094:CTF983094 DDA983094:DDB983094 DMW983094:DMX983094 DWS983094:DWT983094 EGO983094:EGP983094 EQK983094:EQL983094 FAG983094:FAH983094 FKC983094:FKD983094 FTY983094:FTZ983094 GDU983094:GDV983094 GNQ983094:GNR983094 GXM983094:GXN983094 HHI983094:HHJ983094 HRE983094:HRF983094 IBA983094:IBB983094 IKW983094:IKX983094 IUS983094:IUT983094 JEO983094:JEP983094 JOK983094:JOL983094 JYG983094:JYH983094 KIC983094:KID983094 KRY983094:KRZ983094 LBU983094:LBV983094 LLQ983094:LLR983094 LVM983094:LVN983094 MFI983094:MFJ983094 MPE983094:MPF983094 MZA983094:MZB983094 NIW983094:NIX983094 NSS983094:NST983094 OCO983094:OCP983094 OMK983094:OML983094 OWG983094:OWH983094 PGC983094:PGD983094 PPY983094:PPZ983094 PZU983094:PZV983094 QJQ983094:QJR983094 QTM983094:QTN983094 RDI983094:RDJ983094 RNE983094:RNF983094 RXA983094:RXB983094 SGW983094:SGX983094 SQS983094:SQT983094 TAO983094:TAP983094 TKK983094:TKL983094 TUG983094:TUH983094 UEC983094:UED983094 UNY983094:UNZ983094 UXU983094:UXV983094 VHQ983094:VHR983094 VRM983094:VRN983094 WBI983094:WBJ983094 WLE983094:WLF983094 WVA983094:WVB983094 UNY983144:UNZ983144 IO60:IP60 SK60:SL60 ACG60:ACH60 AMC60:AMD60 AVY60:AVZ60 BFU60:BFV60 BPQ60:BPR60 BZM60:BZN60 CJI60:CJJ60 CTE60:CTF60 DDA60:DDB60 DMW60:DMX60 DWS60:DWT60 EGO60:EGP60 EQK60:EQL60 FAG60:FAH60 FKC60:FKD60 FTY60:FTZ60 GDU60:GDV60 GNQ60:GNR60 GXM60:GXN60 HHI60:HHJ60 HRE60:HRF60 IBA60:IBB60 IKW60:IKX60 IUS60:IUT60 JEO60:JEP60 JOK60:JOL60 JYG60:JYH60 KIC60:KID60 KRY60:KRZ60 LBU60:LBV60 LLQ60:LLR60 LVM60:LVN60 MFI60:MFJ60 MPE60:MPF60 MZA60:MZB60 NIW60:NIX60 NSS60:NST60 OCO60:OCP60 OMK60:OML60 OWG60:OWH60 PGC60:PGD60 PPY60:PPZ60 PZU60:PZV60 QJQ60:QJR60 QTM60:QTN60 RDI60:RDJ60 RNE60:RNF60 RXA60:RXB60 SGW60:SGX60 SQS60:SQT60 TAO60:TAP60 TKK60:TKL60 TUG60:TUH60 UEC60:UED60 UNY60:UNZ60 UXU60:UXV60 VHQ60:VHR60 VRM60:VRN60 WBI60:WBJ60 WLE60:WLF60 WVA60:WVB60 D65600:E65600 IO65596:IP65596 SK65596:SL65596 ACG65596:ACH65596 AMC65596:AMD65596 AVY65596:AVZ65596 BFU65596:BFV65596 BPQ65596:BPR65596 BZM65596:BZN65596 CJI65596:CJJ65596 CTE65596:CTF65596 DDA65596:DDB65596 DMW65596:DMX65596 DWS65596:DWT65596 EGO65596:EGP65596 EQK65596:EQL65596 FAG65596:FAH65596 FKC65596:FKD65596 FTY65596:FTZ65596 GDU65596:GDV65596 GNQ65596:GNR65596 GXM65596:GXN65596 HHI65596:HHJ65596 HRE65596:HRF65596 IBA65596:IBB65596 IKW65596:IKX65596 IUS65596:IUT65596 JEO65596:JEP65596 JOK65596:JOL65596 JYG65596:JYH65596 KIC65596:KID65596 KRY65596:KRZ65596 LBU65596:LBV65596 LLQ65596:LLR65596 LVM65596:LVN65596 MFI65596:MFJ65596 MPE65596:MPF65596 MZA65596:MZB65596 NIW65596:NIX65596 NSS65596:NST65596 OCO65596:OCP65596 OMK65596:OML65596 OWG65596:OWH65596 PGC65596:PGD65596 PPY65596:PPZ65596 PZU65596:PZV65596 QJQ65596:QJR65596 QTM65596:QTN65596 RDI65596:RDJ65596 RNE65596:RNF65596 RXA65596:RXB65596 SGW65596:SGX65596 SQS65596:SQT65596 TAO65596:TAP65596 TKK65596:TKL65596 TUG65596:TUH65596 UEC65596:UED65596 UNY65596:UNZ65596 UXU65596:UXV65596 VHQ65596:VHR65596 VRM65596:VRN65596 WBI65596:WBJ65596 WLE65596:WLF65596 WVA65596:WVB65596 D131136:E131136 IO131132:IP131132 SK131132:SL131132 ACG131132:ACH131132 AMC131132:AMD131132 AVY131132:AVZ131132 BFU131132:BFV131132 BPQ131132:BPR131132 BZM131132:BZN131132 CJI131132:CJJ131132 CTE131132:CTF131132 DDA131132:DDB131132 DMW131132:DMX131132 DWS131132:DWT131132 EGO131132:EGP131132 EQK131132:EQL131132 FAG131132:FAH131132 FKC131132:FKD131132 FTY131132:FTZ131132 GDU131132:GDV131132 GNQ131132:GNR131132 GXM131132:GXN131132 HHI131132:HHJ131132 HRE131132:HRF131132 IBA131132:IBB131132 IKW131132:IKX131132 IUS131132:IUT131132 JEO131132:JEP131132 JOK131132:JOL131132 JYG131132:JYH131132 KIC131132:KID131132 KRY131132:KRZ131132 LBU131132:LBV131132 LLQ131132:LLR131132 LVM131132:LVN131132 MFI131132:MFJ131132 MPE131132:MPF131132 MZA131132:MZB131132 NIW131132:NIX131132 NSS131132:NST131132 OCO131132:OCP131132 OMK131132:OML131132 OWG131132:OWH131132 PGC131132:PGD131132 PPY131132:PPZ131132 PZU131132:PZV131132 QJQ131132:QJR131132 QTM131132:QTN131132 RDI131132:RDJ131132 RNE131132:RNF131132 RXA131132:RXB131132 SGW131132:SGX131132 SQS131132:SQT131132 TAO131132:TAP131132 TKK131132:TKL131132 TUG131132:TUH131132 UEC131132:UED131132 UNY131132:UNZ131132 UXU131132:UXV131132 VHQ131132:VHR131132 VRM131132:VRN131132 WBI131132:WBJ131132 WLE131132:WLF131132 WVA131132:WVB131132 D196672:E196672 IO196668:IP196668 SK196668:SL196668 ACG196668:ACH196668 AMC196668:AMD196668 AVY196668:AVZ196668 BFU196668:BFV196668 BPQ196668:BPR196668 BZM196668:BZN196668 CJI196668:CJJ196668 CTE196668:CTF196668 DDA196668:DDB196668 DMW196668:DMX196668 DWS196668:DWT196668 EGO196668:EGP196668 EQK196668:EQL196668 FAG196668:FAH196668 FKC196668:FKD196668 FTY196668:FTZ196668 GDU196668:GDV196668 GNQ196668:GNR196668 GXM196668:GXN196668 HHI196668:HHJ196668 HRE196668:HRF196668 IBA196668:IBB196668 IKW196668:IKX196668 IUS196668:IUT196668 JEO196668:JEP196668 JOK196668:JOL196668 JYG196668:JYH196668 KIC196668:KID196668 KRY196668:KRZ196668 LBU196668:LBV196668 LLQ196668:LLR196668 LVM196668:LVN196668 MFI196668:MFJ196668 MPE196668:MPF196668 MZA196668:MZB196668 NIW196668:NIX196668 NSS196668:NST196668 OCO196668:OCP196668 OMK196668:OML196668 OWG196668:OWH196668 PGC196668:PGD196668 PPY196668:PPZ196668 PZU196668:PZV196668 QJQ196668:QJR196668 QTM196668:QTN196668 RDI196668:RDJ196668 RNE196668:RNF196668 RXA196668:RXB196668 SGW196668:SGX196668 SQS196668:SQT196668 TAO196668:TAP196668 TKK196668:TKL196668 TUG196668:TUH196668 UEC196668:UED196668 UNY196668:UNZ196668 UXU196668:UXV196668 VHQ196668:VHR196668 VRM196668:VRN196668 WBI196668:WBJ196668 WLE196668:WLF196668 WVA196668:WVB196668 D262208:E262208 IO262204:IP262204 SK262204:SL262204 ACG262204:ACH262204 AMC262204:AMD262204 AVY262204:AVZ262204 BFU262204:BFV262204 BPQ262204:BPR262204 BZM262204:BZN262204 CJI262204:CJJ262204 CTE262204:CTF262204 DDA262204:DDB262204 DMW262204:DMX262204 DWS262204:DWT262204 EGO262204:EGP262204 EQK262204:EQL262204 FAG262204:FAH262204 FKC262204:FKD262204 FTY262204:FTZ262204 GDU262204:GDV262204 GNQ262204:GNR262204 GXM262204:GXN262204 HHI262204:HHJ262204 HRE262204:HRF262204 IBA262204:IBB262204 IKW262204:IKX262204 IUS262204:IUT262204 JEO262204:JEP262204 JOK262204:JOL262204 JYG262204:JYH262204 KIC262204:KID262204 KRY262204:KRZ262204 LBU262204:LBV262204 LLQ262204:LLR262204 LVM262204:LVN262204 MFI262204:MFJ262204 MPE262204:MPF262204 MZA262204:MZB262204 NIW262204:NIX262204 NSS262204:NST262204 OCO262204:OCP262204 OMK262204:OML262204 OWG262204:OWH262204 PGC262204:PGD262204 PPY262204:PPZ262204 PZU262204:PZV262204 QJQ262204:QJR262204 QTM262204:QTN262204 RDI262204:RDJ262204 RNE262204:RNF262204 RXA262204:RXB262204 SGW262204:SGX262204 SQS262204:SQT262204 TAO262204:TAP262204 TKK262204:TKL262204 TUG262204:TUH262204 UEC262204:UED262204 UNY262204:UNZ262204 UXU262204:UXV262204 VHQ262204:VHR262204 VRM262204:VRN262204 WBI262204:WBJ262204 WLE262204:WLF262204 WVA262204:WVB262204 D327744:E327744 IO327740:IP327740 SK327740:SL327740 ACG327740:ACH327740 AMC327740:AMD327740 AVY327740:AVZ327740 BFU327740:BFV327740 BPQ327740:BPR327740 BZM327740:BZN327740 CJI327740:CJJ327740 CTE327740:CTF327740 DDA327740:DDB327740 DMW327740:DMX327740 DWS327740:DWT327740 EGO327740:EGP327740 EQK327740:EQL327740 FAG327740:FAH327740 FKC327740:FKD327740 FTY327740:FTZ327740 GDU327740:GDV327740 GNQ327740:GNR327740 GXM327740:GXN327740 HHI327740:HHJ327740 HRE327740:HRF327740 IBA327740:IBB327740 IKW327740:IKX327740 IUS327740:IUT327740 JEO327740:JEP327740 JOK327740:JOL327740 JYG327740:JYH327740 KIC327740:KID327740 KRY327740:KRZ327740 LBU327740:LBV327740 LLQ327740:LLR327740 LVM327740:LVN327740 MFI327740:MFJ327740 MPE327740:MPF327740 MZA327740:MZB327740 NIW327740:NIX327740 NSS327740:NST327740 OCO327740:OCP327740 OMK327740:OML327740 OWG327740:OWH327740 PGC327740:PGD327740 PPY327740:PPZ327740 PZU327740:PZV327740 QJQ327740:QJR327740 QTM327740:QTN327740 RDI327740:RDJ327740 RNE327740:RNF327740 RXA327740:RXB327740 SGW327740:SGX327740 SQS327740:SQT327740 TAO327740:TAP327740 TKK327740:TKL327740 TUG327740:TUH327740 UEC327740:UED327740 UNY327740:UNZ327740 UXU327740:UXV327740 VHQ327740:VHR327740 VRM327740:VRN327740 WBI327740:WBJ327740 WLE327740:WLF327740 WVA327740:WVB327740 D393280:E393280 IO393276:IP393276 SK393276:SL393276 ACG393276:ACH393276 AMC393276:AMD393276 AVY393276:AVZ393276 BFU393276:BFV393276 BPQ393276:BPR393276 BZM393276:BZN393276 CJI393276:CJJ393276 CTE393276:CTF393276 DDA393276:DDB393276 DMW393276:DMX393276 DWS393276:DWT393276 EGO393276:EGP393276 EQK393276:EQL393276 FAG393276:FAH393276 FKC393276:FKD393276 FTY393276:FTZ393276 GDU393276:GDV393276 GNQ393276:GNR393276 GXM393276:GXN393276 HHI393276:HHJ393276 HRE393276:HRF393276 IBA393276:IBB393276 IKW393276:IKX393276 IUS393276:IUT393276 JEO393276:JEP393276 JOK393276:JOL393276 JYG393276:JYH393276 KIC393276:KID393276 KRY393276:KRZ393276 LBU393276:LBV393276 LLQ393276:LLR393276 LVM393276:LVN393276 MFI393276:MFJ393276 MPE393276:MPF393276 MZA393276:MZB393276 NIW393276:NIX393276 NSS393276:NST393276 OCO393276:OCP393276 OMK393276:OML393276 OWG393276:OWH393276 PGC393276:PGD393276 PPY393276:PPZ393276 PZU393276:PZV393276 QJQ393276:QJR393276 QTM393276:QTN393276 RDI393276:RDJ393276 RNE393276:RNF393276 RXA393276:RXB393276 SGW393276:SGX393276 SQS393276:SQT393276 TAO393276:TAP393276 TKK393276:TKL393276 TUG393276:TUH393276 UEC393276:UED393276 UNY393276:UNZ393276 UXU393276:UXV393276 VHQ393276:VHR393276 VRM393276:VRN393276 WBI393276:WBJ393276 WLE393276:WLF393276 WVA393276:WVB393276 D458816:E458816 IO458812:IP458812 SK458812:SL458812 ACG458812:ACH458812 AMC458812:AMD458812 AVY458812:AVZ458812 BFU458812:BFV458812 BPQ458812:BPR458812 BZM458812:BZN458812 CJI458812:CJJ458812 CTE458812:CTF458812 DDA458812:DDB458812 DMW458812:DMX458812 DWS458812:DWT458812 EGO458812:EGP458812 EQK458812:EQL458812 FAG458812:FAH458812 FKC458812:FKD458812 FTY458812:FTZ458812 GDU458812:GDV458812 GNQ458812:GNR458812 GXM458812:GXN458812 HHI458812:HHJ458812 HRE458812:HRF458812 IBA458812:IBB458812 IKW458812:IKX458812 IUS458812:IUT458812 JEO458812:JEP458812 JOK458812:JOL458812 JYG458812:JYH458812 KIC458812:KID458812 KRY458812:KRZ458812 LBU458812:LBV458812 LLQ458812:LLR458812 LVM458812:LVN458812 MFI458812:MFJ458812 MPE458812:MPF458812 MZA458812:MZB458812 NIW458812:NIX458812 NSS458812:NST458812 OCO458812:OCP458812 OMK458812:OML458812 OWG458812:OWH458812 PGC458812:PGD458812 PPY458812:PPZ458812 PZU458812:PZV458812 QJQ458812:QJR458812 QTM458812:QTN458812 RDI458812:RDJ458812 RNE458812:RNF458812 RXA458812:RXB458812 SGW458812:SGX458812 SQS458812:SQT458812 TAO458812:TAP458812 TKK458812:TKL458812 TUG458812:TUH458812 UEC458812:UED458812 UNY458812:UNZ458812 UXU458812:UXV458812 VHQ458812:VHR458812 VRM458812:VRN458812 WBI458812:WBJ458812 WLE458812:WLF458812 WVA458812:WVB458812 D524352:E524352 IO524348:IP524348 SK524348:SL524348 ACG524348:ACH524348 AMC524348:AMD524348 AVY524348:AVZ524348 BFU524348:BFV524348 BPQ524348:BPR524348 BZM524348:BZN524348 CJI524348:CJJ524348 CTE524348:CTF524348 DDA524348:DDB524348 DMW524348:DMX524348 DWS524348:DWT524348 EGO524348:EGP524348 EQK524348:EQL524348 FAG524348:FAH524348 FKC524348:FKD524348 FTY524348:FTZ524348 GDU524348:GDV524348 GNQ524348:GNR524348 GXM524348:GXN524348 HHI524348:HHJ524348 HRE524348:HRF524348 IBA524348:IBB524348 IKW524348:IKX524348 IUS524348:IUT524348 JEO524348:JEP524348 JOK524348:JOL524348 JYG524348:JYH524348 KIC524348:KID524348 KRY524348:KRZ524348 LBU524348:LBV524348 LLQ524348:LLR524348 LVM524348:LVN524348 MFI524348:MFJ524348 MPE524348:MPF524348 MZA524348:MZB524348 NIW524348:NIX524348 NSS524348:NST524348 OCO524348:OCP524348 OMK524348:OML524348 OWG524348:OWH524348 PGC524348:PGD524348 PPY524348:PPZ524348 PZU524348:PZV524348 QJQ524348:QJR524348 QTM524348:QTN524348 RDI524348:RDJ524348 RNE524348:RNF524348 RXA524348:RXB524348 SGW524348:SGX524348 SQS524348:SQT524348 TAO524348:TAP524348 TKK524348:TKL524348 TUG524348:TUH524348 UEC524348:UED524348 UNY524348:UNZ524348 UXU524348:UXV524348 VHQ524348:VHR524348 VRM524348:VRN524348 WBI524348:WBJ524348 WLE524348:WLF524348 WVA524348:WVB524348 D589888:E589888 IO589884:IP589884 SK589884:SL589884 ACG589884:ACH589884 AMC589884:AMD589884 AVY589884:AVZ589884 BFU589884:BFV589884 BPQ589884:BPR589884 BZM589884:BZN589884 CJI589884:CJJ589884 CTE589884:CTF589884 DDA589884:DDB589884 DMW589884:DMX589884 DWS589884:DWT589884 EGO589884:EGP589884 EQK589884:EQL589884 FAG589884:FAH589884 FKC589884:FKD589884 FTY589884:FTZ589884 GDU589884:GDV589884 GNQ589884:GNR589884 GXM589884:GXN589884 HHI589884:HHJ589884 HRE589884:HRF589884 IBA589884:IBB589884 IKW589884:IKX589884 IUS589884:IUT589884 JEO589884:JEP589884 JOK589884:JOL589884 JYG589884:JYH589884 KIC589884:KID589884 KRY589884:KRZ589884 LBU589884:LBV589884 LLQ589884:LLR589884 LVM589884:LVN589884 MFI589884:MFJ589884 MPE589884:MPF589884 MZA589884:MZB589884 NIW589884:NIX589884 NSS589884:NST589884 OCO589884:OCP589884 OMK589884:OML589884 OWG589884:OWH589884 PGC589884:PGD589884 PPY589884:PPZ589884 PZU589884:PZV589884 QJQ589884:QJR589884 QTM589884:QTN589884 RDI589884:RDJ589884 RNE589884:RNF589884 RXA589884:RXB589884 SGW589884:SGX589884 SQS589884:SQT589884 TAO589884:TAP589884 TKK589884:TKL589884 TUG589884:TUH589884 UEC589884:UED589884 UNY589884:UNZ589884 UXU589884:UXV589884 VHQ589884:VHR589884 VRM589884:VRN589884 WBI589884:WBJ589884 WLE589884:WLF589884 WVA589884:WVB589884 D655424:E655424 IO655420:IP655420 SK655420:SL655420 ACG655420:ACH655420 AMC655420:AMD655420 AVY655420:AVZ655420 BFU655420:BFV655420 BPQ655420:BPR655420 BZM655420:BZN655420 CJI655420:CJJ655420 CTE655420:CTF655420 DDA655420:DDB655420 DMW655420:DMX655420 DWS655420:DWT655420 EGO655420:EGP655420 EQK655420:EQL655420 FAG655420:FAH655420 FKC655420:FKD655420 FTY655420:FTZ655420 GDU655420:GDV655420 GNQ655420:GNR655420 GXM655420:GXN655420 HHI655420:HHJ655420 HRE655420:HRF655420 IBA655420:IBB655420 IKW655420:IKX655420 IUS655420:IUT655420 JEO655420:JEP655420 JOK655420:JOL655420 JYG655420:JYH655420 KIC655420:KID655420 KRY655420:KRZ655420 LBU655420:LBV655420 LLQ655420:LLR655420 LVM655420:LVN655420 MFI655420:MFJ655420 MPE655420:MPF655420 MZA655420:MZB655420 NIW655420:NIX655420 NSS655420:NST655420 OCO655420:OCP655420 OMK655420:OML655420 OWG655420:OWH655420 PGC655420:PGD655420 PPY655420:PPZ655420 PZU655420:PZV655420 QJQ655420:QJR655420 QTM655420:QTN655420 RDI655420:RDJ655420 RNE655420:RNF655420 RXA655420:RXB655420 SGW655420:SGX655420 SQS655420:SQT655420 TAO655420:TAP655420 TKK655420:TKL655420 TUG655420:TUH655420 UEC655420:UED655420 UNY655420:UNZ655420 UXU655420:UXV655420 VHQ655420:VHR655420 VRM655420:VRN655420 WBI655420:WBJ655420 WLE655420:WLF655420 WVA655420:WVB655420 D720960:E720960 IO720956:IP720956 SK720956:SL720956 ACG720956:ACH720956 AMC720956:AMD720956 AVY720956:AVZ720956 BFU720956:BFV720956 BPQ720956:BPR720956 BZM720956:BZN720956 CJI720956:CJJ720956 CTE720956:CTF720956 DDA720956:DDB720956 DMW720956:DMX720956 DWS720956:DWT720956 EGO720956:EGP720956 EQK720956:EQL720956 FAG720956:FAH720956 FKC720956:FKD720956 FTY720956:FTZ720956 GDU720956:GDV720956 GNQ720956:GNR720956 GXM720956:GXN720956 HHI720956:HHJ720956 HRE720956:HRF720956 IBA720956:IBB720956 IKW720956:IKX720956 IUS720956:IUT720956 JEO720956:JEP720956 JOK720956:JOL720956 JYG720956:JYH720956 KIC720956:KID720956 KRY720956:KRZ720956 LBU720956:LBV720956 LLQ720956:LLR720956 LVM720956:LVN720956 MFI720956:MFJ720956 MPE720956:MPF720956 MZA720956:MZB720956 NIW720956:NIX720956 NSS720956:NST720956 OCO720956:OCP720956 OMK720956:OML720956 OWG720956:OWH720956 PGC720956:PGD720956 PPY720956:PPZ720956 PZU720956:PZV720956 QJQ720956:QJR720956 QTM720956:QTN720956 RDI720956:RDJ720956 RNE720956:RNF720956 RXA720956:RXB720956 SGW720956:SGX720956 SQS720956:SQT720956 TAO720956:TAP720956 TKK720956:TKL720956 TUG720956:TUH720956 UEC720956:UED720956 UNY720956:UNZ720956 UXU720956:UXV720956 VHQ720956:VHR720956 VRM720956:VRN720956 WBI720956:WBJ720956 WLE720956:WLF720956 WVA720956:WVB720956 D786496:E786496 IO786492:IP786492 SK786492:SL786492 ACG786492:ACH786492 AMC786492:AMD786492 AVY786492:AVZ786492 BFU786492:BFV786492 BPQ786492:BPR786492 BZM786492:BZN786492 CJI786492:CJJ786492 CTE786492:CTF786492 DDA786492:DDB786492 DMW786492:DMX786492 DWS786492:DWT786492 EGO786492:EGP786492 EQK786492:EQL786492 FAG786492:FAH786492 FKC786492:FKD786492 FTY786492:FTZ786492 GDU786492:GDV786492 GNQ786492:GNR786492 GXM786492:GXN786492 HHI786492:HHJ786492 HRE786492:HRF786492 IBA786492:IBB786492 IKW786492:IKX786492 IUS786492:IUT786492 JEO786492:JEP786492 JOK786492:JOL786492 JYG786492:JYH786492 KIC786492:KID786492 KRY786492:KRZ786492 LBU786492:LBV786492 LLQ786492:LLR786492 LVM786492:LVN786492 MFI786492:MFJ786492 MPE786492:MPF786492 MZA786492:MZB786492 NIW786492:NIX786492 NSS786492:NST786492 OCO786492:OCP786492 OMK786492:OML786492 OWG786492:OWH786492 PGC786492:PGD786492 PPY786492:PPZ786492 PZU786492:PZV786492 QJQ786492:QJR786492 QTM786492:QTN786492 RDI786492:RDJ786492 RNE786492:RNF786492 RXA786492:RXB786492 SGW786492:SGX786492 SQS786492:SQT786492 TAO786492:TAP786492 TKK786492:TKL786492 TUG786492:TUH786492 UEC786492:UED786492 UNY786492:UNZ786492 UXU786492:UXV786492 VHQ786492:VHR786492 VRM786492:VRN786492 WBI786492:WBJ786492 WLE786492:WLF786492 WVA786492:WVB786492 D852032:E852032 IO852028:IP852028 SK852028:SL852028 ACG852028:ACH852028 AMC852028:AMD852028 AVY852028:AVZ852028 BFU852028:BFV852028 BPQ852028:BPR852028 BZM852028:BZN852028 CJI852028:CJJ852028 CTE852028:CTF852028 DDA852028:DDB852028 DMW852028:DMX852028 DWS852028:DWT852028 EGO852028:EGP852028 EQK852028:EQL852028 FAG852028:FAH852028 FKC852028:FKD852028 FTY852028:FTZ852028 GDU852028:GDV852028 GNQ852028:GNR852028 GXM852028:GXN852028 HHI852028:HHJ852028 HRE852028:HRF852028 IBA852028:IBB852028 IKW852028:IKX852028 IUS852028:IUT852028 JEO852028:JEP852028 JOK852028:JOL852028 JYG852028:JYH852028 KIC852028:KID852028 KRY852028:KRZ852028 LBU852028:LBV852028 LLQ852028:LLR852028 LVM852028:LVN852028 MFI852028:MFJ852028 MPE852028:MPF852028 MZA852028:MZB852028 NIW852028:NIX852028 NSS852028:NST852028 OCO852028:OCP852028 OMK852028:OML852028 OWG852028:OWH852028 PGC852028:PGD852028 PPY852028:PPZ852028 PZU852028:PZV852028 QJQ852028:QJR852028 QTM852028:QTN852028 RDI852028:RDJ852028 RNE852028:RNF852028 RXA852028:RXB852028 SGW852028:SGX852028 SQS852028:SQT852028 TAO852028:TAP852028 TKK852028:TKL852028 TUG852028:TUH852028 UEC852028:UED852028 UNY852028:UNZ852028 UXU852028:UXV852028 VHQ852028:VHR852028 VRM852028:VRN852028 WBI852028:WBJ852028 WLE852028:WLF852028 WVA852028:WVB852028 D917568:E917568 IO917564:IP917564 SK917564:SL917564 ACG917564:ACH917564 AMC917564:AMD917564 AVY917564:AVZ917564 BFU917564:BFV917564 BPQ917564:BPR917564 BZM917564:BZN917564 CJI917564:CJJ917564 CTE917564:CTF917564 DDA917564:DDB917564 DMW917564:DMX917564 DWS917564:DWT917564 EGO917564:EGP917564 EQK917564:EQL917564 FAG917564:FAH917564 FKC917564:FKD917564 FTY917564:FTZ917564 GDU917564:GDV917564 GNQ917564:GNR917564 GXM917564:GXN917564 HHI917564:HHJ917564 HRE917564:HRF917564 IBA917564:IBB917564 IKW917564:IKX917564 IUS917564:IUT917564 JEO917564:JEP917564 JOK917564:JOL917564 JYG917564:JYH917564 KIC917564:KID917564 KRY917564:KRZ917564 LBU917564:LBV917564 LLQ917564:LLR917564 LVM917564:LVN917564 MFI917564:MFJ917564 MPE917564:MPF917564 MZA917564:MZB917564 NIW917564:NIX917564 NSS917564:NST917564 OCO917564:OCP917564 OMK917564:OML917564 OWG917564:OWH917564 PGC917564:PGD917564 PPY917564:PPZ917564 PZU917564:PZV917564 QJQ917564:QJR917564 QTM917564:QTN917564 RDI917564:RDJ917564 RNE917564:RNF917564 RXA917564:RXB917564 SGW917564:SGX917564 SQS917564:SQT917564 TAO917564:TAP917564 TKK917564:TKL917564 TUG917564:TUH917564 UEC917564:UED917564 UNY917564:UNZ917564 UXU917564:UXV917564 VHQ917564:VHR917564 VRM917564:VRN917564 WBI917564:WBJ917564 WLE917564:WLF917564 WVA917564:WVB917564 D983104:E983104 IO983100:IP983100 SK983100:SL983100 ACG983100:ACH983100 AMC983100:AMD983100 AVY983100:AVZ983100 BFU983100:BFV983100 BPQ983100:BPR983100 BZM983100:BZN983100 CJI983100:CJJ983100 CTE983100:CTF983100 DDA983100:DDB983100 DMW983100:DMX983100 DWS983100:DWT983100 EGO983100:EGP983100 EQK983100:EQL983100 FAG983100:FAH983100 FKC983100:FKD983100 FTY983100:FTZ983100 GDU983100:GDV983100 GNQ983100:GNR983100 GXM983100:GXN983100 HHI983100:HHJ983100 HRE983100:HRF983100 IBA983100:IBB983100 IKW983100:IKX983100 IUS983100:IUT983100 JEO983100:JEP983100 JOK983100:JOL983100 JYG983100:JYH983100 KIC983100:KID983100 KRY983100:KRZ983100 LBU983100:LBV983100 LLQ983100:LLR983100 LVM983100:LVN983100 MFI983100:MFJ983100 MPE983100:MPF983100 MZA983100:MZB983100 NIW983100:NIX983100 NSS983100:NST983100 OCO983100:OCP983100 OMK983100:OML983100 OWG983100:OWH983100 PGC983100:PGD983100 PPY983100:PPZ983100 PZU983100:PZV983100 QJQ983100:QJR983100 QTM983100:QTN983100 RDI983100:RDJ983100 RNE983100:RNF983100 RXA983100:RXB983100 SGW983100:SGX983100 SQS983100:SQT983100 TAO983100:TAP983100 TKK983100:TKL983100 TUG983100:TUH983100 UEC983100:UED983100 UNY983100:UNZ983100 UXU983100:UXV983100 VHQ983100:VHR983100 VRM983100:VRN983100 WBI983100:WBJ983100 WLE983100:WLF983100 WVA983100:WVB983100 UEC983144:UED983144 IO68:IP68 SK68:SL68 ACG68:ACH68 AMC68:AMD68 AVY68:AVZ68 BFU68:BFV68 BPQ68:BPR68 BZM68:BZN68 CJI68:CJJ68 CTE68:CTF68 DDA68:DDB68 DMW68:DMX68 DWS68:DWT68 EGO68:EGP68 EQK68:EQL68 FAG68:FAH68 FKC68:FKD68 FTY68:FTZ68 GDU68:GDV68 GNQ68:GNR68 GXM68:GXN68 HHI68:HHJ68 HRE68:HRF68 IBA68:IBB68 IKW68:IKX68 IUS68:IUT68 JEO68:JEP68 JOK68:JOL68 JYG68:JYH68 KIC68:KID68 KRY68:KRZ68 LBU68:LBV68 LLQ68:LLR68 LVM68:LVN68 MFI68:MFJ68 MPE68:MPF68 MZA68:MZB68 NIW68:NIX68 NSS68:NST68 OCO68:OCP68 OMK68:OML68 OWG68:OWH68 PGC68:PGD68 PPY68:PPZ68 PZU68:PZV68 QJQ68:QJR68 QTM68:QTN68 RDI68:RDJ68 RNE68:RNF68 RXA68:RXB68 SGW68:SGX68 SQS68:SQT68 TAO68:TAP68 TKK68:TKL68 TUG68:TUH68 UEC68:UED68 UNY68:UNZ68 UXU68:UXV68 VHQ68:VHR68 VRM68:VRN68 WBI68:WBJ68 WLE68:WLF68 WVA68:WVB68 D65608:E65608 IO65604:IP65604 SK65604:SL65604 ACG65604:ACH65604 AMC65604:AMD65604 AVY65604:AVZ65604 BFU65604:BFV65604 BPQ65604:BPR65604 BZM65604:BZN65604 CJI65604:CJJ65604 CTE65604:CTF65604 DDA65604:DDB65604 DMW65604:DMX65604 DWS65604:DWT65604 EGO65604:EGP65604 EQK65604:EQL65604 FAG65604:FAH65604 FKC65604:FKD65604 FTY65604:FTZ65604 GDU65604:GDV65604 GNQ65604:GNR65604 GXM65604:GXN65604 HHI65604:HHJ65604 HRE65604:HRF65604 IBA65604:IBB65604 IKW65604:IKX65604 IUS65604:IUT65604 JEO65604:JEP65604 JOK65604:JOL65604 JYG65604:JYH65604 KIC65604:KID65604 KRY65604:KRZ65604 LBU65604:LBV65604 LLQ65604:LLR65604 LVM65604:LVN65604 MFI65604:MFJ65604 MPE65604:MPF65604 MZA65604:MZB65604 NIW65604:NIX65604 NSS65604:NST65604 OCO65604:OCP65604 OMK65604:OML65604 OWG65604:OWH65604 PGC65604:PGD65604 PPY65604:PPZ65604 PZU65604:PZV65604 QJQ65604:QJR65604 QTM65604:QTN65604 RDI65604:RDJ65604 RNE65604:RNF65604 RXA65604:RXB65604 SGW65604:SGX65604 SQS65604:SQT65604 TAO65604:TAP65604 TKK65604:TKL65604 TUG65604:TUH65604 UEC65604:UED65604 UNY65604:UNZ65604 UXU65604:UXV65604 VHQ65604:VHR65604 VRM65604:VRN65604 WBI65604:WBJ65604 WLE65604:WLF65604 WVA65604:WVB65604 D131144:E131144 IO131140:IP131140 SK131140:SL131140 ACG131140:ACH131140 AMC131140:AMD131140 AVY131140:AVZ131140 BFU131140:BFV131140 BPQ131140:BPR131140 BZM131140:BZN131140 CJI131140:CJJ131140 CTE131140:CTF131140 DDA131140:DDB131140 DMW131140:DMX131140 DWS131140:DWT131140 EGO131140:EGP131140 EQK131140:EQL131140 FAG131140:FAH131140 FKC131140:FKD131140 FTY131140:FTZ131140 GDU131140:GDV131140 GNQ131140:GNR131140 GXM131140:GXN131140 HHI131140:HHJ131140 HRE131140:HRF131140 IBA131140:IBB131140 IKW131140:IKX131140 IUS131140:IUT131140 JEO131140:JEP131140 JOK131140:JOL131140 JYG131140:JYH131140 KIC131140:KID131140 KRY131140:KRZ131140 LBU131140:LBV131140 LLQ131140:LLR131140 LVM131140:LVN131140 MFI131140:MFJ131140 MPE131140:MPF131140 MZA131140:MZB131140 NIW131140:NIX131140 NSS131140:NST131140 OCO131140:OCP131140 OMK131140:OML131140 OWG131140:OWH131140 PGC131140:PGD131140 PPY131140:PPZ131140 PZU131140:PZV131140 QJQ131140:QJR131140 QTM131140:QTN131140 RDI131140:RDJ131140 RNE131140:RNF131140 RXA131140:RXB131140 SGW131140:SGX131140 SQS131140:SQT131140 TAO131140:TAP131140 TKK131140:TKL131140 TUG131140:TUH131140 UEC131140:UED131140 UNY131140:UNZ131140 UXU131140:UXV131140 VHQ131140:VHR131140 VRM131140:VRN131140 WBI131140:WBJ131140 WLE131140:WLF131140 WVA131140:WVB131140 D196680:E196680 IO196676:IP196676 SK196676:SL196676 ACG196676:ACH196676 AMC196676:AMD196676 AVY196676:AVZ196676 BFU196676:BFV196676 BPQ196676:BPR196676 BZM196676:BZN196676 CJI196676:CJJ196676 CTE196676:CTF196676 DDA196676:DDB196676 DMW196676:DMX196676 DWS196676:DWT196676 EGO196676:EGP196676 EQK196676:EQL196676 FAG196676:FAH196676 FKC196676:FKD196676 FTY196676:FTZ196676 GDU196676:GDV196676 GNQ196676:GNR196676 GXM196676:GXN196676 HHI196676:HHJ196676 HRE196676:HRF196676 IBA196676:IBB196676 IKW196676:IKX196676 IUS196676:IUT196676 JEO196676:JEP196676 JOK196676:JOL196676 JYG196676:JYH196676 KIC196676:KID196676 KRY196676:KRZ196676 LBU196676:LBV196676 LLQ196676:LLR196676 LVM196676:LVN196676 MFI196676:MFJ196676 MPE196676:MPF196676 MZA196676:MZB196676 NIW196676:NIX196676 NSS196676:NST196676 OCO196676:OCP196676 OMK196676:OML196676 OWG196676:OWH196676 PGC196676:PGD196676 PPY196676:PPZ196676 PZU196676:PZV196676 QJQ196676:QJR196676 QTM196676:QTN196676 RDI196676:RDJ196676 RNE196676:RNF196676 RXA196676:RXB196676 SGW196676:SGX196676 SQS196676:SQT196676 TAO196676:TAP196676 TKK196676:TKL196676 TUG196676:TUH196676 UEC196676:UED196676 UNY196676:UNZ196676 UXU196676:UXV196676 VHQ196676:VHR196676 VRM196676:VRN196676 WBI196676:WBJ196676 WLE196676:WLF196676 WVA196676:WVB196676 D262216:E262216 IO262212:IP262212 SK262212:SL262212 ACG262212:ACH262212 AMC262212:AMD262212 AVY262212:AVZ262212 BFU262212:BFV262212 BPQ262212:BPR262212 BZM262212:BZN262212 CJI262212:CJJ262212 CTE262212:CTF262212 DDA262212:DDB262212 DMW262212:DMX262212 DWS262212:DWT262212 EGO262212:EGP262212 EQK262212:EQL262212 FAG262212:FAH262212 FKC262212:FKD262212 FTY262212:FTZ262212 GDU262212:GDV262212 GNQ262212:GNR262212 GXM262212:GXN262212 HHI262212:HHJ262212 HRE262212:HRF262212 IBA262212:IBB262212 IKW262212:IKX262212 IUS262212:IUT262212 JEO262212:JEP262212 JOK262212:JOL262212 JYG262212:JYH262212 KIC262212:KID262212 KRY262212:KRZ262212 LBU262212:LBV262212 LLQ262212:LLR262212 LVM262212:LVN262212 MFI262212:MFJ262212 MPE262212:MPF262212 MZA262212:MZB262212 NIW262212:NIX262212 NSS262212:NST262212 OCO262212:OCP262212 OMK262212:OML262212 OWG262212:OWH262212 PGC262212:PGD262212 PPY262212:PPZ262212 PZU262212:PZV262212 QJQ262212:QJR262212 QTM262212:QTN262212 RDI262212:RDJ262212 RNE262212:RNF262212 RXA262212:RXB262212 SGW262212:SGX262212 SQS262212:SQT262212 TAO262212:TAP262212 TKK262212:TKL262212 TUG262212:TUH262212 UEC262212:UED262212 UNY262212:UNZ262212 UXU262212:UXV262212 VHQ262212:VHR262212 VRM262212:VRN262212 WBI262212:WBJ262212 WLE262212:WLF262212 WVA262212:WVB262212 D327752:E327752 IO327748:IP327748 SK327748:SL327748 ACG327748:ACH327748 AMC327748:AMD327748 AVY327748:AVZ327748 BFU327748:BFV327748 BPQ327748:BPR327748 BZM327748:BZN327748 CJI327748:CJJ327748 CTE327748:CTF327748 DDA327748:DDB327748 DMW327748:DMX327748 DWS327748:DWT327748 EGO327748:EGP327748 EQK327748:EQL327748 FAG327748:FAH327748 FKC327748:FKD327748 FTY327748:FTZ327748 GDU327748:GDV327748 GNQ327748:GNR327748 GXM327748:GXN327748 HHI327748:HHJ327748 HRE327748:HRF327748 IBA327748:IBB327748 IKW327748:IKX327748 IUS327748:IUT327748 JEO327748:JEP327748 JOK327748:JOL327748 JYG327748:JYH327748 KIC327748:KID327748 KRY327748:KRZ327748 LBU327748:LBV327748 LLQ327748:LLR327748 LVM327748:LVN327748 MFI327748:MFJ327748 MPE327748:MPF327748 MZA327748:MZB327748 NIW327748:NIX327748 NSS327748:NST327748 OCO327748:OCP327748 OMK327748:OML327748 OWG327748:OWH327748 PGC327748:PGD327748 PPY327748:PPZ327748 PZU327748:PZV327748 QJQ327748:QJR327748 QTM327748:QTN327748 RDI327748:RDJ327748 RNE327748:RNF327748 RXA327748:RXB327748 SGW327748:SGX327748 SQS327748:SQT327748 TAO327748:TAP327748 TKK327748:TKL327748 TUG327748:TUH327748 UEC327748:UED327748 UNY327748:UNZ327748 UXU327748:UXV327748 VHQ327748:VHR327748 VRM327748:VRN327748 WBI327748:WBJ327748 WLE327748:WLF327748 WVA327748:WVB327748 D393288:E393288 IO393284:IP393284 SK393284:SL393284 ACG393284:ACH393284 AMC393284:AMD393284 AVY393284:AVZ393284 BFU393284:BFV393284 BPQ393284:BPR393284 BZM393284:BZN393284 CJI393284:CJJ393284 CTE393284:CTF393284 DDA393284:DDB393284 DMW393284:DMX393284 DWS393284:DWT393284 EGO393284:EGP393284 EQK393284:EQL393284 FAG393284:FAH393284 FKC393284:FKD393284 FTY393284:FTZ393284 GDU393284:GDV393284 GNQ393284:GNR393284 GXM393284:GXN393284 HHI393284:HHJ393284 HRE393284:HRF393284 IBA393284:IBB393284 IKW393284:IKX393284 IUS393284:IUT393284 JEO393284:JEP393284 JOK393284:JOL393284 JYG393284:JYH393284 KIC393284:KID393284 KRY393284:KRZ393284 LBU393284:LBV393284 LLQ393284:LLR393284 LVM393284:LVN393284 MFI393284:MFJ393284 MPE393284:MPF393284 MZA393284:MZB393284 NIW393284:NIX393284 NSS393284:NST393284 OCO393284:OCP393284 OMK393284:OML393284 OWG393284:OWH393284 PGC393284:PGD393284 PPY393284:PPZ393284 PZU393284:PZV393284 QJQ393284:QJR393284 QTM393284:QTN393284 RDI393284:RDJ393284 RNE393284:RNF393284 RXA393284:RXB393284 SGW393284:SGX393284 SQS393284:SQT393284 TAO393284:TAP393284 TKK393284:TKL393284 TUG393284:TUH393284 UEC393284:UED393284 UNY393284:UNZ393284 UXU393284:UXV393284 VHQ393284:VHR393284 VRM393284:VRN393284 WBI393284:WBJ393284 WLE393284:WLF393284 WVA393284:WVB393284 D458824:E458824 IO458820:IP458820 SK458820:SL458820 ACG458820:ACH458820 AMC458820:AMD458820 AVY458820:AVZ458820 BFU458820:BFV458820 BPQ458820:BPR458820 BZM458820:BZN458820 CJI458820:CJJ458820 CTE458820:CTF458820 DDA458820:DDB458820 DMW458820:DMX458820 DWS458820:DWT458820 EGO458820:EGP458820 EQK458820:EQL458820 FAG458820:FAH458820 FKC458820:FKD458820 FTY458820:FTZ458820 GDU458820:GDV458820 GNQ458820:GNR458820 GXM458820:GXN458820 HHI458820:HHJ458820 HRE458820:HRF458820 IBA458820:IBB458820 IKW458820:IKX458820 IUS458820:IUT458820 JEO458820:JEP458820 JOK458820:JOL458820 JYG458820:JYH458820 KIC458820:KID458820 KRY458820:KRZ458820 LBU458820:LBV458820 LLQ458820:LLR458820 LVM458820:LVN458820 MFI458820:MFJ458820 MPE458820:MPF458820 MZA458820:MZB458820 NIW458820:NIX458820 NSS458820:NST458820 OCO458820:OCP458820 OMK458820:OML458820 OWG458820:OWH458820 PGC458820:PGD458820 PPY458820:PPZ458820 PZU458820:PZV458820 QJQ458820:QJR458820 QTM458820:QTN458820 RDI458820:RDJ458820 RNE458820:RNF458820 RXA458820:RXB458820 SGW458820:SGX458820 SQS458820:SQT458820 TAO458820:TAP458820 TKK458820:TKL458820 TUG458820:TUH458820 UEC458820:UED458820 UNY458820:UNZ458820 UXU458820:UXV458820 VHQ458820:VHR458820 VRM458820:VRN458820 WBI458820:WBJ458820 WLE458820:WLF458820 WVA458820:WVB458820 D524360:E524360 IO524356:IP524356 SK524356:SL524356 ACG524356:ACH524356 AMC524356:AMD524356 AVY524356:AVZ524356 BFU524356:BFV524356 BPQ524356:BPR524356 BZM524356:BZN524356 CJI524356:CJJ524356 CTE524356:CTF524356 DDA524356:DDB524356 DMW524356:DMX524356 DWS524356:DWT524356 EGO524356:EGP524356 EQK524356:EQL524356 FAG524356:FAH524356 FKC524356:FKD524356 FTY524356:FTZ524356 GDU524356:GDV524356 GNQ524356:GNR524356 GXM524356:GXN524356 HHI524356:HHJ524356 HRE524356:HRF524356 IBA524356:IBB524356 IKW524356:IKX524356 IUS524356:IUT524356 JEO524356:JEP524356 JOK524356:JOL524356 JYG524356:JYH524356 KIC524356:KID524356 KRY524356:KRZ524356 LBU524356:LBV524356 LLQ524356:LLR524356 LVM524356:LVN524356 MFI524356:MFJ524356 MPE524356:MPF524356 MZA524356:MZB524356 NIW524356:NIX524356 NSS524356:NST524356 OCO524356:OCP524356 OMK524356:OML524356 OWG524356:OWH524356 PGC524356:PGD524356 PPY524356:PPZ524356 PZU524356:PZV524356 QJQ524356:QJR524356 QTM524356:QTN524356 RDI524356:RDJ524356 RNE524356:RNF524356 RXA524356:RXB524356 SGW524356:SGX524356 SQS524356:SQT524356 TAO524356:TAP524356 TKK524356:TKL524356 TUG524356:TUH524356 UEC524356:UED524356 UNY524356:UNZ524356 UXU524356:UXV524356 VHQ524356:VHR524356 VRM524356:VRN524356 WBI524356:WBJ524356 WLE524356:WLF524356 WVA524356:WVB524356 D589896:E589896 IO589892:IP589892 SK589892:SL589892 ACG589892:ACH589892 AMC589892:AMD589892 AVY589892:AVZ589892 BFU589892:BFV589892 BPQ589892:BPR589892 BZM589892:BZN589892 CJI589892:CJJ589892 CTE589892:CTF589892 DDA589892:DDB589892 DMW589892:DMX589892 DWS589892:DWT589892 EGO589892:EGP589892 EQK589892:EQL589892 FAG589892:FAH589892 FKC589892:FKD589892 FTY589892:FTZ589892 GDU589892:GDV589892 GNQ589892:GNR589892 GXM589892:GXN589892 HHI589892:HHJ589892 HRE589892:HRF589892 IBA589892:IBB589892 IKW589892:IKX589892 IUS589892:IUT589892 JEO589892:JEP589892 JOK589892:JOL589892 JYG589892:JYH589892 KIC589892:KID589892 KRY589892:KRZ589892 LBU589892:LBV589892 LLQ589892:LLR589892 LVM589892:LVN589892 MFI589892:MFJ589892 MPE589892:MPF589892 MZA589892:MZB589892 NIW589892:NIX589892 NSS589892:NST589892 OCO589892:OCP589892 OMK589892:OML589892 OWG589892:OWH589892 PGC589892:PGD589892 PPY589892:PPZ589892 PZU589892:PZV589892 QJQ589892:QJR589892 QTM589892:QTN589892 RDI589892:RDJ589892 RNE589892:RNF589892 RXA589892:RXB589892 SGW589892:SGX589892 SQS589892:SQT589892 TAO589892:TAP589892 TKK589892:TKL589892 TUG589892:TUH589892 UEC589892:UED589892 UNY589892:UNZ589892 UXU589892:UXV589892 VHQ589892:VHR589892 VRM589892:VRN589892 WBI589892:WBJ589892 WLE589892:WLF589892 WVA589892:WVB589892 D655432:E655432 IO655428:IP655428 SK655428:SL655428 ACG655428:ACH655428 AMC655428:AMD655428 AVY655428:AVZ655428 BFU655428:BFV655428 BPQ655428:BPR655428 BZM655428:BZN655428 CJI655428:CJJ655428 CTE655428:CTF655428 DDA655428:DDB655428 DMW655428:DMX655428 DWS655428:DWT655428 EGO655428:EGP655428 EQK655428:EQL655428 FAG655428:FAH655428 FKC655428:FKD655428 FTY655428:FTZ655428 GDU655428:GDV655428 GNQ655428:GNR655428 GXM655428:GXN655428 HHI655428:HHJ655428 HRE655428:HRF655428 IBA655428:IBB655428 IKW655428:IKX655428 IUS655428:IUT655428 JEO655428:JEP655428 JOK655428:JOL655428 JYG655428:JYH655428 KIC655428:KID655428 KRY655428:KRZ655428 LBU655428:LBV655428 LLQ655428:LLR655428 LVM655428:LVN655428 MFI655428:MFJ655428 MPE655428:MPF655428 MZA655428:MZB655428 NIW655428:NIX655428 NSS655428:NST655428 OCO655428:OCP655428 OMK655428:OML655428 OWG655428:OWH655428 PGC655428:PGD655428 PPY655428:PPZ655428 PZU655428:PZV655428 QJQ655428:QJR655428 QTM655428:QTN655428 RDI655428:RDJ655428 RNE655428:RNF655428 RXA655428:RXB655428 SGW655428:SGX655428 SQS655428:SQT655428 TAO655428:TAP655428 TKK655428:TKL655428 TUG655428:TUH655428 UEC655428:UED655428 UNY655428:UNZ655428 UXU655428:UXV655428 VHQ655428:VHR655428 VRM655428:VRN655428 WBI655428:WBJ655428 WLE655428:WLF655428 WVA655428:WVB655428 D720968:E720968 IO720964:IP720964 SK720964:SL720964 ACG720964:ACH720964 AMC720964:AMD720964 AVY720964:AVZ720964 BFU720964:BFV720964 BPQ720964:BPR720964 BZM720964:BZN720964 CJI720964:CJJ720964 CTE720964:CTF720964 DDA720964:DDB720964 DMW720964:DMX720964 DWS720964:DWT720964 EGO720964:EGP720964 EQK720964:EQL720964 FAG720964:FAH720964 FKC720964:FKD720964 FTY720964:FTZ720964 GDU720964:GDV720964 GNQ720964:GNR720964 GXM720964:GXN720964 HHI720964:HHJ720964 HRE720964:HRF720964 IBA720964:IBB720964 IKW720964:IKX720964 IUS720964:IUT720964 JEO720964:JEP720964 JOK720964:JOL720964 JYG720964:JYH720964 KIC720964:KID720964 KRY720964:KRZ720964 LBU720964:LBV720964 LLQ720964:LLR720964 LVM720964:LVN720964 MFI720964:MFJ720964 MPE720964:MPF720964 MZA720964:MZB720964 NIW720964:NIX720964 NSS720964:NST720964 OCO720964:OCP720964 OMK720964:OML720964 OWG720964:OWH720964 PGC720964:PGD720964 PPY720964:PPZ720964 PZU720964:PZV720964 QJQ720964:QJR720964 QTM720964:QTN720964 RDI720964:RDJ720964 RNE720964:RNF720964 RXA720964:RXB720964 SGW720964:SGX720964 SQS720964:SQT720964 TAO720964:TAP720964 TKK720964:TKL720964 TUG720964:TUH720964 UEC720964:UED720964 UNY720964:UNZ720964 UXU720964:UXV720964 VHQ720964:VHR720964 VRM720964:VRN720964 WBI720964:WBJ720964 WLE720964:WLF720964 WVA720964:WVB720964 D786504:E786504 IO786500:IP786500 SK786500:SL786500 ACG786500:ACH786500 AMC786500:AMD786500 AVY786500:AVZ786500 BFU786500:BFV786500 BPQ786500:BPR786500 BZM786500:BZN786500 CJI786500:CJJ786500 CTE786500:CTF786500 DDA786500:DDB786500 DMW786500:DMX786500 DWS786500:DWT786500 EGO786500:EGP786500 EQK786500:EQL786500 FAG786500:FAH786500 FKC786500:FKD786500 FTY786500:FTZ786500 GDU786500:GDV786500 GNQ786500:GNR786500 GXM786500:GXN786500 HHI786500:HHJ786500 HRE786500:HRF786500 IBA786500:IBB786500 IKW786500:IKX786500 IUS786500:IUT786500 JEO786500:JEP786500 JOK786500:JOL786500 JYG786500:JYH786500 KIC786500:KID786500 KRY786500:KRZ786500 LBU786500:LBV786500 LLQ786500:LLR786500 LVM786500:LVN786500 MFI786500:MFJ786500 MPE786500:MPF786500 MZA786500:MZB786500 NIW786500:NIX786500 NSS786500:NST786500 OCO786500:OCP786500 OMK786500:OML786500 OWG786500:OWH786500 PGC786500:PGD786500 PPY786500:PPZ786500 PZU786500:PZV786500 QJQ786500:QJR786500 QTM786500:QTN786500 RDI786500:RDJ786500 RNE786500:RNF786500 RXA786500:RXB786500 SGW786500:SGX786500 SQS786500:SQT786500 TAO786500:TAP786500 TKK786500:TKL786500 TUG786500:TUH786500 UEC786500:UED786500 UNY786500:UNZ786500 UXU786500:UXV786500 VHQ786500:VHR786500 VRM786500:VRN786500 WBI786500:WBJ786500 WLE786500:WLF786500 WVA786500:WVB786500 D852040:E852040 IO852036:IP852036 SK852036:SL852036 ACG852036:ACH852036 AMC852036:AMD852036 AVY852036:AVZ852036 BFU852036:BFV852036 BPQ852036:BPR852036 BZM852036:BZN852036 CJI852036:CJJ852036 CTE852036:CTF852036 DDA852036:DDB852036 DMW852036:DMX852036 DWS852036:DWT852036 EGO852036:EGP852036 EQK852036:EQL852036 FAG852036:FAH852036 FKC852036:FKD852036 FTY852036:FTZ852036 GDU852036:GDV852036 GNQ852036:GNR852036 GXM852036:GXN852036 HHI852036:HHJ852036 HRE852036:HRF852036 IBA852036:IBB852036 IKW852036:IKX852036 IUS852036:IUT852036 JEO852036:JEP852036 JOK852036:JOL852036 JYG852036:JYH852036 KIC852036:KID852036 KRY852036:KRZ852036 LBU852036:LBV852036 LLQ852036:LLR852036 LVM852036:LVN852036 MFI852036:MFJ852036 MPE852036:MPF852036 MZA852036:MZB852036 NIW852036:NIX852036 NSS852036:NST852036 OCO852036:OCP852036 OMK852036:OML852036 OWG852036:OWH852036 PGC852036:PGD852036 PPY852036:PPZ852036 PZU852036:PZV852036 QJQ852036:QJR852036 QTM852036:QTN852036 RDI852036:RDJ852036 RNE852036:RNF852036 RXA852036:RXB852036 SGW852036:SGX852036 SQS852036:SQT852036 TAO852036:TAP852036 TKK852036:TKL852036 TUG852036:TUH852036 UEC852036:UED852036 UNY852036:UNZ852036 UXU852036:UXV852036 VHQ852036:VHR852036 VRM852036:VRN852036 WBI852036:WBJ852036 WLE852036:WLF852036 WVA852036:WVB852036 D917576:E917576 IO917572:IP917572 SK917572:SL917572 ACG917572:ACH917572 AMC917572:AMD917572 AVY917572:AVZ917572 BFU917572:BFV917572 BPQ917572:BPR917572 BZM917572:BZN917572 CJI917572:CJJ917572 CTE917572:CTF917572 DDA917572:DDB917572 DMW917572:DMX917572 DWS917572:DWT917572 EGO917572:EGP917572 EQK917572:EQL917572 FAG917572:FAH917572 FKC917572:FKD917572 FTY917572:FTZ917572 GDU917572:GDV917572 GNQ917572:GNR917572 GXM917572:GXN917572 HHI917572:HHJ917572 HRE917572:HRF917572 IBA917572:IBB917572 IKW917572:IKX917572 IUS917572:IUT917572 JEO917572:JEP917572 JOK917572:JOL917572 JYG917572:JYH917572 KIC917572:KID917572 KRY917572:KRZ917572 LBU917572:LBV917572 LLQ917572:LLR917572 LVM917572:LVN917572 MFI917572:MFJ917572 MPE917572:MPF917572 MZA917572:MZB917572 NIW917572:NIX917572 NSS917572:NST917572 OCO917572:OCP917572 OMK917572:OML917572 OWG917572:OWH917572 PGC917572:PGD917572 PPY917572:PPZ917572 PZU917572:PZV917572 QJQ917572:QJR917572 QTM917572:QTN917572 RDI917572:RDJ917572 RNE917572:RNF917572 RXA917572:RXB917572 SGW917572:SGX917572 SQS917572:SQT917572 TAO917572:TAP917572 TKK917572:TKL917572 TUG917572:TUH917572 UEC917572:UED917572 UNY917572:UNZ917572 UXU917572:UXV917572 VHQ917572:VHR917572 VRM917572:VRN917572 WBI917572:WBJ917572 WLE917572:WLF917572 WVA917572:WVB917572 D983112:E983112 IO983108:IP983108 SK983108:SL983108 ACG983108:ACH983108 AMC983108:AMD983108 AVY983108:AVZ983108 BFU983108:BFV983108 BPQ983108:BPR983108 BZM983108:BZN983108 CJI983108:CJJ983108 CTE983108:CTF983108 DDA983108:DDB983108 DMW983108:DMX983108 DWS983108:DWT983108 EGO983108:EGP983108 EQK983108:EQL983108 FAG983108:FAH983108 FKC983108:FKD983108 FTY983108:FTZ983108 GDU983108:GDV983108 GNQ983108:GNR983108 GXM983108:GXN983108 HHI983108:HHJ983108 HRE983108:HRF983108 IBA983108:IBB983108 IKW983108:IKX983108 IUS983108:IUT983108 JEO983108:JEP983108 JOK983108:JOL983108 JYG983108:JYH983108 KIC983108:KID983108 KRY983108:KRZ983108 LBU983108:LBV983108 LLQ983108:LLR983108 LVM983108:LVN983108 MFI983108:MFJ983108 MPE983108:MPF983108 MZA983108:MZB983108 NIW983108:NIX983108 NSS983108:NST983108 OCO983108:OCP983108 OMK983108:OML983108 OWG983108:OWH983108 PGC983108:PGD983108 PPY983108:PPZ983108 PZU983108:PZV983108 QJQ983108:QJR983108 QTM983108:QTN983108 RDI983108:RDJ983108 RNE983108:RNF983108 RXA983108:RXB983108 SGW983108:SGX983108 SQS983108:SQT983108 TAO983108:TAP983108 TKK983108:TKL983108 TUG983108:TUH983108 UEC983108:UED983108 UNY983108:UNZ983108 UXU983108:UXV983108 VHQ983108:VHR983108 VRM983108:VRN983108 WBI983108:WBJ983108 WLE983108:WLF983108 WVA983108:WVB983108 TUG983144:TUH983144 IO74:IP74 SK74:SL74 ACG74:ACH74 AMC74:AMD74 AVY74:AVZ74 BFU74:BFV74 BPQ74:BPR74 BZM74:BZN74 CJI74:CJJ74 CTE74:CTF74 DDA74:DDB74 DMW74:DMX74 DWS74:DWT74 EGO74:EGP74 EQK74:EQL74 FAG74:FAH74 FKC74:FKD74 FTY74:FTZ74 GDU74:GDV74 GNQ74:GNR74 GXM74:GXN74 HHI74:HHJ74 HRE74:HRF74 IBA74:IBB74 IKW74:IKX74 IUS74:IUT74 JEO74:JEP74 JOK74:JOL74 JYG74:JYH74 KIC74:KID74 KRY74:KRZ74 LBU74:LBV74 LLQ74:LLR74 LVM74:LVN74 MFI74:MFJ74 MPE74:MPF74 MZA74:MZB74 NIW74:NIX74 NSS74:NST74 OCO74:OCP74 OMK74:OML74 OWG74:OWH74 PGC74:PGD74 PPY74:PPZ74 PZU74:PZV74 QJQ74:QJR74 QTM74:QTN74 RDI74:RDJ74 RNE74:RNF74 RXA74:RXB74 SGW74:SGX74 SQS74:SQT74 TAO74:TAP74 TKK74:TKL74 TUG74:TUH74 UEC74:UED74 UNY74:UNZ74 UXU74:UXV74 VHQ74:VHR74 VRM74:VRN74 WBI74:WBJ74 WLE74:WLF74 WVA74:WVB74 D65614:E65614 IO65610:IP65610 SK65610:SL65610 ACG65610:ACH65610 AMC65610:AMD65610 AVY65610:AVZ65610 BFU65610:BFV65610 BPQ65610:BPR65610 BZM65610:BZN65610 CJI65610:CJJ65610 CTE65610:CTF65610 DDA65610:DDB65610 DMW65610:DMX65610 DWS65610:DWT65610 EGO65610:EGP65610 EQK65610:EQL65610 FAG65610:FAH65610 FKC65610:FKD65610 FTY65610:FTZ65610 GDU65610:GDV65610 GNQ65610:GNR65610 GXM65610:GXN65610 HHI65610:HHJ65610 HRE65610:HRF65610 IBA65610:IBB65610 IKW65610:IKX65610 IUS65610:IUT65610 JEO65610:JEP65610 JOK65610:JOL65610 JYG65610:JYH65610 KIC65610:KID65610 KRY65610:KRZ65610 LBU65610:LBV65610 LLQ65610:LLR65610 LVM65610:LVN65610 MFI65610:MFJ65610 MPE65610:MPF65610 MZA65610:MZB65610 NIW65610:NIX65610 NSS65610:NST65610 OCO65610:OCP65610 OMK65610:OML65610 OWG65610:OWH65610 PGC65610:PGD65610 PPY65610:PPZ65610 PZU65610:PZV65610 QJQ65610:QJR65610 QTM65610:QTN65610 RDI65610:RDJ65610 RNE65610:RNF65610 RXA65610:RXB65610 SGW65610:SGX65610 SQS65610:SQT65610 TAO65610:TAP65610 TKK65610:TKL65610 TUG65610:TUH65610 UEC65610:UED65610 UNY65610:UNZ65610 UXU65610:UXV65610 VHQ65610:VHR65610 VRM65610:VRN65610 WBI65610:WBJ65610 WLE65610:WLF65610 WVA65610:WVB65610 D131150:E131150 IO131146:IP131146 SK131146:SL131146 ACG131146:ACH131146 AMC131146:AMD131146 AVY131146:AVZ131146 BFU131146:BFV131146 BPQ131146:BPR131146 BZM131146:BZN131146 CJI131146:CJJ131146 CTE131146:CTF131146 DDA131146:DDB131146 DMW131146:DMX131146 DWS131146:DWT131146 EGO131146:EGP131146 EQK131146:EQL131146 FAG131146:FAH131146 FKC131146:FKD131146 FTY131146:FTZ131146 GDU131146:GDV131146 GNQ131146:GNR131146 GXM131146:GXN131146 HHI131146:HHJ131146 HRE131146:HRF131146 IBA131146:IBB131146 IKW131146:IKX131146 IUS131146:IUT131146 JEO131146:JEP131146 JOK131146:JOL131146 JYG131146:JYH131146 KIC131146:KID131146 KRY131146:KRZ131146 LBU131146:LBV131146 LLQ131146:LLR131146 LVM131146:LVN131146 MFI131146:MFJ131146 MPE131146:MPF131146 MZA131146:MZB131146 NIW131146:NIX131146 NSS131146:NST131146 OCO131146:OCP131146 OMK131146:OML131146 OWG131146:OWH131146 PGC131146:PGD131146 PPY131146:PPZ131146 PZU131146:PZV131146 QJQ131146:QJR131146 QTM131146:QTN131146 RDI131146:RDJ131146 RNE131146:RNF131146 RXA131146:RXB131146 SGW131146:SGX131146 SQS131146:SQT131146 TAO131146:TAP131146 TKK131146:TKL131146 TUG131146:TUH131146 UEC131146:UED131146 UNY131146:UNZ131146 UXU131146:UXV131146 VHQ131146:VHR131146 VRM131146:VRN131146 WBI131146:WBJ131146 WLE131146:WLF131146 WVA131146:WVB131146 D196686:E196686 IO196682:IP196682 SK196682:SL196682 ACG196682:ACH196682 AMC196682:AMD196682 AVY196682:AVZ196682 BFU196682:BFV196682 BPQ196682:BPR196682 BZM196682:BZN196682 CJI196682:CJJ196682 CTE196682:CTF196682 DDA196682:DDB196682 DMW196682:DMX196682 DWS196682:DWT196682 EGO196682:EGP196682 EQK196682:EQL196682 FAG196682:FAH196682 FKC196682:FKD196682 FTY196682:FTZ196682 GDU196682:GDV196682 GNQ196682:GNR196682 GXM196682:GXN196682 HHI196682:HHJ196682 HRE196682:HRF196682 IBA196682:IBB196682 IKW196682:IKX196682 IUS196682:IUT196682 JEO196682:JEP196682 JOK196682:JOL196682 JYG196682:JYH196682 KIC196682:KID196682 KRY196682:KRZ196682 LBU196682:LBV196682 LLQ196682:LLR196682 LVM196682:LVN196682 MFI196682:MFJ196682 MPE196682:MPF196682 MZA196682:MZB196682 NIW196682:NIX196682 NSS196682:NST196682 OCO196682:OCP196682 OMK196682:OML196682 OWG196682:OWH196682 PGC196682:PGD196682 PPY196682:PPZ196682 PZU196682:PZV196682 QJQ196682:QJR196682 QTM196682:QTN196682 RDI196682:RDJ196682 RNE196682:RNF196682 RXA196682:RXB196682 SGW196682:SGX196682 SQS196682:SQT196682 TAO196682:TAP196682 TKK196682:TKL196682 TUG196682:TUH196682 UEC196682:UED196682 UNY196682:UNZ196682 UXU196682:UXV196682 VHQ196682:VHR196682 VRM196682:VRN196682 WBI196682:WBJ196682 WLE196682:WLF196682 WVA196682:WVB196682 D262222:E262222 IO262218:IP262218 SK262218:SL262218 ACG262218:ACH262218 AMC262218:AMD262218 AVY262218:AVZ262218 BFU262218:BFV262218 BPQ262218:BPR262218 BZM262218:BZN262218 CJI262218:CJJ262218 CTE262218:CTF262218 DDA262218:DDB262218 DMW262218:DMX262218 DWS262218:DWT262218 EGO262218:EGP262218 EQK262218:EQL262218 FAG262218:FAH262218 FKC262218:FKD262218 FTY262218:FTZ262218 GDU262218:GDV262218 GNQ262218:GNR262218 GXM262218:GXN262218 HHI262218:HHJ262218 HRE262218:HRF262218 IBA262218:IBB262218 IKW262218:IKX262218 IUS262218:IUT262218 JEO262218:JEP262218 JOK262218:JOL262218 JYG262218:JYH262218 KIC262218:KID262218 KRY262218:KRZ262218 LBU262218:LBV262218 LLQ262218:LLR262218 LVM262218:LVN262218 MFI262218:MFJ262218 MPE262218:MPF262218 MZA262218:MZB262218 NIW262218:NIX262218 NSS262218:NST262218 OCO262218:OCP262218 OMK262218:OML262218 OWG262218:OWH262218 PGC262218:PGD262218 PPY262218:PPZ262218 PZU262218:PZV262218 QJQ262218:QJR262218 QTM262218:QTN262218 RDI262218:RDJ262218 RNE262218:RNF262218 RXA262218:RXB262218 SGW262218:SGX262218 SQS262218:SQT262218 TAO262218:TAP262218 TKK262218:TKL262218 TUG262218:TUH262218 UEC262218:UED262218 UNY262218:UNZ262218 UXU262218:UXV262218 VHQ262218:VHR262218 VRM262218:VRN262218 WBI262218:WBJ262218 WLE262218:WLF262218 WVA262218:WVB262218 D327758:E327758 IO327754:IP327754 SK327754:SL327754 ACG327754:ACH327754 AMC327754:AMD327754 AVY327754:AVZ327754 BFU327754:BFV327754 BPQ327754:BPR327754 BZM327754:BZN327754 CJI327754:CJJ327754 CTE327754:CTF327754 DDA327754:DDB327754 DMW327754:DMX327754 DWS327754:DWT327754 EGO327754:EGP327754 EQK327754:EQL327754 FAG327754:FAH327754 FKC327754:FKD327754 FTY327754:FTZ327754 GDU327754:GDV327754 GNQ327754:GNR327754 GXM327754:GXN327754 HHI327754:HHJ327754 HRE327754:HRF327754 IBA327754:IBB327754 IKW327754:IKX327754 IUS327754:IUT327754 JEO327754:JEP327754 JOK327754:JOL327754 JYG327754:JYH327754 KIC327754:KID327754 KRY327754:KRZ327754 LBU327754:LBV327754 LLQ327754:LLR327754 LVM327754:LVN327754 MFI327754:MFJ327754 MPE327754:MPF327754 MZA327754:MZB327754 NIW327754:NIX327754 NSS327754:NST327754 OCO327754:OCP327754 OMK327754:OML327754 OWG327754:OWH327754 PGC327754:PGD327754 PPY327754:PPZ327754 PZU327754:PZV327754 QJQ327754:QJR327754 QTM327754:QTN327754 RDI327754:RDJ327754 RNE327754:RNF327754 RXA327754:RXB327754 SGW327754:SGX327754 SQS327754:SQT327754 TAO327754:TAP327754 TKK327754:TKL327754 TUG327754:TUH327754 UEC327754:UED327754 UNY327754:UNZ327754 UXU327754:UXV327754 VHQ327754:VHR327754 VRM327754:VRN327754 WBI327754:WBJ327754 WLE327754:WLF327754 WVA327754:WVB327754 D393294:E393294 IO393290:IP393290 SK393290:SL393290 ACG393290:ACH393290 AMC393290:AMD393290 AVY393290:AVZ393290 BFU393290:BFV393290 BPQ393290:BPR393290 BZM393290:BZN393290 CJI393290:CJJ393290 CTE393290:CTF393290 DDA393290:DDB393290 DMW393290:DMX393290 DWS393290:DWT393290 EGO393290:EGP393290 EQK393290:EQL393290 FAG393290:FAH393290 FKC393290:FKD393290 FTY393290:FTZ393290 GDU393290:GDV393290 GNQ393290:GNR393290 GXM393290:GXN393290 HHI393290:HHJ393290 HRE393290:HRF393290 IBA393290:IBB393290 IKW393290:IKX393290 IUS393290:IUT393290 JEO393290:JEP393290 JOK393290:JOL393290 JYG393290:JYH393290 KIC393290:KID393290 KRY393290:KRZ393290 LBU393290:LBV393290 LLQ393290:LLR393290 LVM393290:LVN393290 MFI393290:MFJ393290 MPE393290:MPF393290 MZA393290:MZB393290 NIW393290:NIX393290 NSS393290:NST393290 OCO393290:OCP393290 OMK393290:OML393290 OWG393290:OWH393290 PGC393290:PGD393290 PPY393290:PPZ393290 PZU393290:PZV393290 QJQ393290:QJR393290 QTM393290:QTN393290 RDI393290:RDJ393290 RNE393290:RNF393290 RXA393290:RXB393290 SGW393290:SGX393290 SQS393290:SQT393290 TAO393290:TAP393290 TKK393290:TKL393290 TUG393290:TUH393290 UEC393290:UED393290 UNY393290:UNZ393290 UXU393290:UXV393290 VHQ393290:VHR393290 VRM393290:VRN393290 WBI393290:WBJ393290 WLE393290:WLF393290 WVA393290:WVB393290 D458830:E458830 IO458826:IP458826 SK458826:SL458826 ACG458826:ACH458826 AMC458826:AMD458826 AVY458826:AVZ458826 BFU458826:BFV458826 BPQ458826:BPR458826 BZM458826:BZN458826 CJI458826:CJJ458826 CTE458826:CTF458826 DDA458826:DDB458826 DMW458826:DMX458826 DWS458826:DWT458826 EGO458826:EGP458826 EQK458826:EQL458826 FAG458826:FAH458826 FKC458826:FKD458826 FTY458826:FTZ458826 GDU458826:GDV458826 GNQ458826:GNR458826 GXM458826:GXN458826 HHI458826:HHJ458826 HRE458826:HRF458826 IBA458826:IBB458826 IKW458826:IKX458826 IUS458826:IUT458826 JEO458826:JEP458826 JOK458826:JOL458826 JYG458826:JYH458826 KIC458826:KID458826 KRY458826:KRZ458826 LBU458826:LBV458826 LLQ458826:LLR458826 LVM458826:LVN458826 MFI458826:MFJ458826 MPE458826:MPF458826 MZA458826:MZB458826 NIW458826:NIX458826 NSS458826:NST458826 OCO458826:OCP458826 OMK458826:OML458826 OWG458826:OWH458826 PGC458826:PGD458826 PPY458826:PPZ458826 PZU458826:PZV458826 QJQ458826:QJR458826 QTM458826:QTN458826 RDI458826:RDJ458826 RNE458826:RNF458826 RXA458826:RXB458826 SGW458826:SGX458826 SQS458826:SQT458826 TAO458826:TAP458826 TKK458826:TKL458826 TUG458826:TUH458826 UEC458826:UED458826 UNY458826:UNZ458826 UXU458826:UXV458826 VHQ458826:VHR458826 VRM458826:VRN458826 WBI458826:WBJ458826 WLE458826:WLF458826 WVA458826:WVB458826 D524366:E524366 IO524362:IP524362 SK524362:SL524362 ACG524362:ACH524362 AMC524362:AMD524362 AVY524362:AVZ524362 BFU524362:BFV524362 BPQ524362:BPR524362 BZM524362:BZN524362 CJI524362:CJJ524362 CTE524362:CTF524362 DDA524362:DDB524362 DMW524362:DMX524362 DWS524362:DWT524362 EGO524362:EGP524362 EQK524362:EQL524362 FAG524362:FAH524362 FKC524362:FKD524362 FTY524362:FTZ524362 GDU524362:GDV524362 GNQ524362:GNR524362 GXM524362:GXN524362 HHI524362:HHJ524362 HRE524362:HRF524362 IBA524362:IBB524362 IKW524362:IKX524362 IUS524362:IUT524362 JEO524362:JEP524362 JOK524362:JOL524362 JYG524362:JYH524362 KIC524362:KID524362 KRY524362:KRZ524362 LBU524362:LBV524362 LLQ524362:LLR524362 LVM524362:LVN524362 MFI524362:MFJ524362 MPE524362:MPF524362 MZA524362:MZB524362 NIW524362:NIX524362 NSS524362:NST524362 OCO524362:OCP524362 OMK524362:OML524362 OWG524362:OWH524362 PGC524362:PGD524362 PPY524362:PPZ524362 PZU524362:PZV524362 QJQ524362:QJR524362 QTM524362:QTN524362 RDI524362:RDJ524362 RNE524362:RNF524362 RXA524362:RXB524362 SGW524362:SGX524362 SQS524362:SQT524362 TAO524362:TAP524362 TKK524362:TKL524362 TUG524362:TUH524362 UEC524362:UED524362 UNY524362:UNZ524362 UXU524362:UXV524362 VHQ524362:VHR524362 VRM524362:VRN524362 WBI524362:WBJ524362 WLE524362:WLF524362 WVA524362:WVB524362 D589902:E589902 IO589898:IP589898 SK589898:SL589898 ACG589898:ACH589898 AMC589898:AMD589898 AVY589898:AVZ589898 BFU589898:BFV589898 BPQ589898:BPR589898 BZM589898:BZN589898 CJI589898:CJJ589898 CTE589898:CTF589898 DDA589898:DDB589898 DMW589898:DMX589898 DWS589898:DWT589898 EGO589898:EGP589898 EQK589898:EQL589898 FAG589898:FAH589898 FKC589898:FKD589898 FTY589898:FTZ589898 GDU589898:GDV589898 GNQ589898:GNR589898 GXM589898:GXN589898 HHI589898:HHJ589898 HRE589898:HRF589898 IBA589898:IBB589898 IKW589898:IKX589898 IUS589898:IUT589898 JEO589898:JEP589898 JOK589898:JOL589898 JYG589898:JYH589898 KIC589898:KID589898 KRY589898:KRZ589898 LBU589898:LBV589898 LLQ589898:LLR589898 LVM589898:LVN589898 MFI589898:MFJ589898 MPE589898:MPF589898 MZA589898:MZB589898 NIW589898:NIX589898 NSS589898:NST589898 OCO589898:OCP589898 OMK589898:OML589898 OWG589898:OWH589898 PGC589898:PGD589898 PPY589898:PPZ589898 PZU589898:PZV589898 QJQ589898:QJR589898 QTM589898:QTN589898 RDI589898:RDJ589898 RNE589898:RNF589898 RXA589898:RXB589898 SGW589898:SGX589898 SQS589898:SQT589898 TAO589898:TAP589898 TKK589898:TKL589898 TUG589898:TUH589898 UEC589898:UED589898 UNY589898:UNZ589898 UXU589898:UXV589898 VHQ589898:VHR589898 VRM589898:VRN589898 WBI589898:WBJ589898 WLE589898:WLF589898 WVA589898:WVB589898 D655438:E655438 IO655434:IP655434 SK655434:SL655434 ACG655434:ACH655434 AMC655434:AMD655434 AVY655434:AVZ655434 BFU655434:BFV655434 BPQ655434:BPR655434 BZM655434:BZN655434 CJI655434:CJJ655434 CTE655434:CTF655434 DDA655434:DDB655434 DMW655434:DMX655434 DWS655434:DWT655434 EGO655434:EGP655434 EQK655434:EQL655434 FAG655434:FAH655434 FKC655434:FKD655434 FTY655434:FTZ655434 GDU655434:GDV655434 GNQ655434:GNR655434 GXM655434:GXN655434 HHI655434:HHJ655434 HRE655434:HRF655434 IBA655434:IBB655434 IKW655434:IKX655434 IUS655434:IUT655434 JEO655434:JEP655434 JOK655434:JOL655434 JYG655434:JYH655434 KIC655434:KID655434 KRY655434:KRZ655434 LBU655434:LBV655434 LLQ655434:LLR655434 LVM655434:LVN655434 MFI655434:MFJ655434 MPE655434:MPF655434 MZA655434:MZB655434 NIW655434:NIX655434 NSS655434:NST655434 OCO655434:OCP655434 OMK655434:OML655434 OWG655434:OWH655434 PGC655434:PGD655434 PPY655434:PPZ655434 PZU655434:PZV655434 QJQ655434:QJR655434 QTM655434:QTN655434 RDI655434:RDJ655434 RNE655434:RNF655434 RXA655434:RXB655434 SGW655434:SGX655434 SQS655434:SQT655434 TAO655434:TAP655434 TKK655434:TKL655434 TUG655434:TUH655434 UEC655434:UED655434 UNY655434:UNZ655434 UXU655434:UXV655434 VHQ655434:VHR655434 VRM655434:VRN655434 WBI655434:WBJ655434 WLE655434:WLF655434 WVA655434:WVB655434 D720974:E720974 IO720970:IP720970 SK720970:SL720970 ACG720970:ACH720970 AMC720970:AMD720970 AVY720970:AVZ720970 BFU720970:BFV720970 BPQ720970:BPR720970 BZM720970:BZN720970 CJI720970:CJJ720970 CTE720970:CTF720970 DDA720970:DDB720970 DMW720970:DMX720970 DWS720970:DWT720970 EGO720970:EGP720970 EQK720970:EQL720970 FAG720970:FAH720970 FKC720970:FKD720970 FTY720970:FTZ720970 GDU720970:GDV720970 GNQ720970:GNR720970 GXM720970:GXN720970 HHI720970:HHJ720970 HRE720970:HRF720970 IBA720970:IBB720970 IKW720970:IKX720970 IUS720970:IUT720970 JEO720970:JEP720970 JOK720970:JOL720970 JYG720970:JYH720970 KIC720970:KID720970 KRY720970:KRZ720970 LBU720970:LBV720970 LLQ720970:LLR720970 LVM720970:LVN720970 MFI720970:MFJ720970 MPE720970:MPF720970 MZA720970:MZB720970 NIW720970:NIX720970 NSS720970:NST720970 OCO720970:OCP720970 OMK720970:OML720970 OWG720970:OWH720970 PGC720970:PGD720970 PPY720970:PPZ720970 PZU720970:PZV720970 QJQ720970:QJR720970 QTM720970:QTN720970 RDI720970:RDJ720970 RNE720970:RNF720970 RXA720970:RXB720970 SGW720970:SGX720970 SQS720970:SQT720970 TAO720970:TAP720970 TKK720970:TKL720970 TUG720970:TUH720970 UEC720970:UED720970 UNY720970:UNZ720970 UXU720970:UXV720970 VHQ720970:VHR720970 VRM720970:VRN720970 WBI720970:WBJ720970 WLE720970:WLF720970 WVA720970:WVB720970 D786510:E786510 IO786506:IP786506 SK786506:SL786506 ACG786506:ACH786506 AMC786506:AMD786506 AVY786506:AVZ786506 BFU786506:BFV786506 BPQ786506:BPR786506 BZM786506:BZN786506 CJI786506:CJJ786506 CTE786506:CTF786506 DDA786506:DDB786506 DMW786506:DMX786506 DWS786506:DWT786506 EGO786506:EGP786506 EQK786506:EQL786506 FAG786506:FAH786506 FKC786506:FKD786506 FTY786506:FTZ786506 GDU786506:GDV786506 GNQ786506:GNR786506 GXM786506:GXN786506 HHI786506:HHJ786506 HRE786506:HRF786506 IBA786506:IBB786506 IKW786506:IKX786506 IUS786506:IUT786506 JEO786506:JEP786506 JOK786506:JOL786506 JYG786506:JYH786506 KIC786506:KID786506 KRY786506:KRZ786506 LBU786506:LBV786506 LLQ786506:LLR786506 LVM786506:LVN786506 MFI786506:MFJ786506 MPE786506:MPF786506 MZA786506:MZB786506 NIW786506:NIX786506 NSS786506:NST786506 OCO786506:OCP786506 OMK786506:OML786506 OWG786506:OWH786506 PGC786506:PGD786506 PPY786506:PPZ786506 PZU786506:PZV786506 QJQ786506:QJR786506 QTM786506:QTN786506 RDI786506:RDJ786506 RNE786506:RNF786506 RXA786506:RXB786506 SGW786506:SGX786506 SQS786506:SQT786506 TAO786506:TAP786506 TKK786506:TKL786506 TUG786506:TUH786506 UEC786506:UED786506 UNY786506:UNZ786506 UXU786506:UXV786506 VHQ786506:VHR786506 VRM786506:VRN786506 WBI786506:WBJ786506 WLE786506:WLF786506 WVA786506:WVB786506 D852046:E852046 IO852042:IP852042 SK852042:SL852042 ACG852042:ACH852042 AMC852042:AMD852042 AVY852042:AVZ852042 BFU852042:BFV852042 BPQ852042:BPR852042 BZM852042:BZN852042 CJI852042:CJJ852042 CTE852042:CTF852042 DDA852042:DDB852042 DMW852042:DMX852042 DWS852042:DWT852042 EGO852042:EGP852042 EQK852042:EQL852042 FAG852042:FAH852042 FKC852042:FKD852042 FTY852042:FTZ852042 GDU852042:GDV852042 GNQ852042:GNR852042 GXM852042:GXN852042 HHI852042:HHJ852042 HRE852042:HRF852042 IBA852042:IBB852042 IKW852042:IKX852042 IUS852042:IUT852042 JEO852042:JEP852042 JOK852042:JOL852042 JYG852042:JYH852042 KIC852042:KID852042 KRY852042:KRZ852042 LBU852042:LBV852042 LLQ852042:LLR852042 LVM852042:LVN852042 MFI852042:MFJ852042 MPE852042:MPF852042 MZA852042:MZB852042 NIW852042:NIX852042 NSS852042:NST852042 OCO852042:OCP852042 OMK852042:OML852042 OWG852042:OWH852042 PGC852042:PGD852042 PPY852042:PPZ852042 PZU852042:PZV852042 QJQ852042:QJR852042 QTM852042:QTN852042 RDI852042:RDJ852042 RNE852042:RNF852042 RXA852042:RXB852042 SGW852042:SGX852042 SQS852042:SQT852042 TAO852042:TAP852042 TKK852042:TKL852042 TUG852042:TUH852042 UEC852042:UED852042 UNY852042:UNZ852042 UXU852042:UXV852042 VHQ852042:VHR852042 VRM852042:VRN852042 WBI852042:WBJ852042 WLE852042:WLF852042 WVA852042:WVB852042 D917582:E917582 IO917578:IP917578 SK917578:SL917578 ACG917578:ACH917578 AMC917578:AMD917578 AVY917578:AVZ917578 BFU917578:BFV917578 BPQ917578:BPR917578 BZM917578:BZN917578 CJI917578:CJJ917578 CTE917578:CTF917578 DDA917578:DDB917578 DMW917578:DMX917578 DWS917578:DWT917578 EGO917578:EGP917578 EQK917578:EQL917578 FAG917578:FAH917578 FKC917578:FKD917578 FTY917578:FTZ917578 GDU917578:GDV917578 GNQ917578:GNR917578 GXM917578:GXN917578 HHI917578:HHJ917578 HRE917578:HRF917578 IBA917578:IBB917578 IKW917578:IKX917578 IUS917578:IUT917578 JEO917578:JEP917578 JOK917578:JOL917578 JYG917578:JYH917578 KIC917578:KID917578 KRY917578:KRZ917578 LBU917578:LBV917578 LLQ917578:LLR917578 LVM917578:LVN917578 MFI917578:MFJ917578 MPE917578:MPF917578 MZA917578:MZB917578 NIW917578:NIX917578 NSS917578:NST917578 OCO917578:OCP917578 OMK917578:OML917578 OWG917578:OWH917578 PGC917578:PGD917578 PPY917578:PPZ917578 PZU917578:PZV917578 QJQ917578:QJR917578 QTM917578:QTN917578 RDI917578:RDJ917578 RNE917578:RNF917578 RXA917578:RXB917578 SGW917578:SGX917578 SQS917578:SQT917578 TAO917578:TAP917578 TKK917578:TKL917578 TUG917578:TUH917578 UEC917578:UED917578 UNY917578:UNZ917578 UXU917578:UXV917578 VHQ917578:VHR917578 VRM917578:VRN917578 WBI917578:WBJ917578 WLE917578:WLF917578 WVA917578:WVB917578 D983118:E983118 IO983114:IP983114 SK983114:SL983114 ACG983114:ACH983114 AMC983114:AMD983114 AVY983114:AVZ983114 BFU983114:BFV983114 BPQ983114:BPR983114 BZM983114:BZN983114 CJI983114:CJJ983114 CTE983114:CTF983114 DDA983114:DDB983114 DMW983114:DMX983114 DWS983114:DWT983114 EGO983114:EGP983114 EQK983114:EQL983114 FAG983114:FAH983114 FKC983114:FKD983114 FTY983114:FTZ983114 GDU983114:GDV983114 GNQ983114:GNR983114 GXM983114:GXN983114 HHI983114:HHJ983114 HRE983114:HRF983114 IBA983114:IBB983114 IKW983114:IKX983114 IUS983114:IUT983114 JEO983114:JEP983114 JOK983114:JOL983114 JYG983114:JYH983114 KIC983114:KID983114 KRY983114:KRZ983114 LBU983114:LBV983114 LLQ983114:LLR983114 LVM983114:LVN983114 MFI983114:MFJ983114 MPE983114:MPF983114 MZA983114:MZB983114 NIW983114:NIX983114 NSS983114:NST983114 OCO983114:OCP983114 OMK983114:OML983114 OWG983114:OWH983114 PGC983114:PGD983114 PPY983114:PPZ983114 PZU983114:PZV983114 QJQ983114:QJR983114 QTM983114:QTN983114 RDI983114:RDJ983114 RNE983114:RNF983114 RXA983114:RXB983114 SGW983114:SGX983114 SQS983114:SQT983114 TAO983114:TAP983114 TKK983114:TKL983114 TUG983114:TUH983114 UEC983114:UED983114 UNY983114:UNZ983114 UXU983114:UXV983114 VHQ983114:VHR983114 VRM983114:VRN983114 WBI983114:WBJ983114 WLE983114:WLF983114 WVA983114:WVB983114 TKK983144:TKL983144 IO82:IP82 SK82:SL82 ACG82:ACH82 AMC82:AMD82 AVY82:AVZ82 BFU82:BFV82 BPQ82:BPR82 BZM82:BZN82 CJI82:CJJ82 CTE82:CTF82 DDA82:DDB82 DMW82:DMX82 DWS82:DWT82 EGO82:EGP82 EQK82:EQL82 FAG82:FAH82 FKC82:FKD82 FTY82:FTZ82 GDU82:GDV82 GNQ82:GNR82 GXM82:GXN82 HHI82:HHJ82 HRE82:HRF82 IBA82:IBB82 IKW82:IKX82 IUS82:IUT82 JEO82:JEP82 JOK82:JOL82 JYG82:JYH82 KIC82:KID82 KRY82:KRZ82 LBU82:LBV82 LLQ82:LLR82 LVM82:LVN82 MFI82:MFJ82 MPE82:MPF82 MZA82:MZB82 NIW82:NIX82 NSS82:NST82 OCO82:OCP82 OMK82:OML82 OWG82:OWH82 PGC82:PGD82 PPY82:PPZ82 PZU82:PZV82 QJQ82:QJR82 QTM82:QTN82 RDI82:RDJ82 RNE82:RNF82 RXA82:RXB82 SGW82:SGX82 SQS82:SQT82 TAO82:TAP82 TKK82:TKL82 TUG82:TUH82 UEC82:UED82 UNY82:UNZ82 UXU82:UXV82 VHQ82:VHR82 VRM82:VRN82 WBI82:WBJ82 WLE82:WLF82 WVA82:WVB82 D65622:E65622 IO65618:IP65618 SK65618:SL65618 ACG65618:ACH65618 AMC65618:AMD65618 AVY65618:AVZ65618 BFU65618:BFV65618 BPQ65618:BPR65618 BZM65618:BZN65618 CJI65618:CJJ65618 CTE65618:CTF65618 DDA65618:DDB65618 DMW65618:DMX65618 DWS65618:DWT65618 EGO65618:EGP65618 EQK65618:EQL65618 FAG65618:FAH65618 FKC65618:FKD65618 FTY65618:FTZ65618 GDU65618:GDV65618 GNQ65618:GNR65618 GXM65618:GXN65618 HHI65618:HHJ65618 HRE65618:HRF65618 IBA65618:IBB65618 IKW65618:IKX65618 IUS65618:IUT65618 JEO65618:JEP65618 JOK65618:JOL65618 JYG65618:JYH65618 KIC65618:KID65618 KRY65618:KRZ65618 LBU65618:LBV65618 LLQ65618:LLR65618 LVM65618:LVN65618 MFI65618:MFJ65618 MPE65618:MPF65618 MZA65618:MZB65618 NIW65618:NIX65618 NSS65618:NST65618 OCO65618:OCP65618 OMK65618:OML65618 OWG65618:OWH65618 PGC65618:PGD65618 PPY65618:PPZ65618 PZU65618:PZV65618 QJQ65618:QJR65618 QTM65618:QTN65618 RDI65618:RDJ65618 RNE65618:RNF65618 RXA65618:RXB65618 SGW65618:SGX65618 SQS65618:SQT65618 TAO65618:TAP65618 TKK65618:TKL65618 TUG65618:TUH65618 UEC65618:UED65618 UNY65618:UNZ65618 UXU65618:UXV65618 VHQ65618:VHR65618 VRM65618:VRN65618 WBI65618:WBJ65618 WLE65618:WLF65618 WVA65618:WVB65618 D131158:E131158 IO131154:IP131154 SK131154:SL131154 ACG131154:ACH131154 AMC131154:AMD131154 AVY131154:AVZ131154 BFU131154:BFV131154 BPQ131154:BPR131154 BZM131154:BZN131154 CJI131154:CJJ131154 CTE131154:CTF131154 DDA131154:DDB131154 DMW131154:DMX131154 DWS131154:DWT131154 EGO131154:EGP131154 EQK131154:EQL131154 FAG131154:FAH131154 FKC131154:FKD131154 FTY131154:FTZ131154 GDU131154:GDV131154 GNQ131154:GNR131154 GXM131154:GXN131154 HHI131154:HHJ131154 HRE131154:HRF131154 IBA131154:IBB131154 IKW131154:IKX131154 IUS131154:IUT131154 JEO131154:JEP131154 JOK131154:JOL131154 JYG131154:JYH131154 KIC131154:KID131154 KRY131154:KRZ131154 LBU131154:LBV131154 LLQ131154:LLR131154 LVM131154:LVN131154 MFI131154:MFJ131154 MPE131154:MPF131154 MZA131154:MZB131154 NIW131154:NIX131154 NSS131154:NST131154 OCO131154:OCP131154 OMK131154:OML131154 OWG131154:OWH131154 PGC131154:PGD131154 PPY131154:PPZ131154 PZU131154:PZV131154 QJQ131154:QJR131154 QTM131154:QTN131154 RDI131154:RDJ131154 RNE131154:RNF131154 RXA131154:RXB131154 SGW131154:SGX131154 SQS131154:SQT131154 TAO131154:TAP131154 TKK131154:TKL131154 TUG131154:TUH131154 UEC131154:UED131154 UNY131154:UNZ131154 UXU131154:UXV131154 VHQ131154:VHR131154 VRM131154:VRN131154 WBI131154:WBJ131154 WLE131154:WLF131154 WVA131154:WVB131154 D196694:E196694 IO196690:IP196690 SK196690:SL196690 ACG196690:ACH196690 AMC196690:AMD196690 AVY196690:AVZ196690 BFU196690:BFV196690 BPQ196690:BPR196690 BZM196690:BZN196690 CJI196690:CJJ196690 CTE196690:CTF196690 DDA196690:DDB196690 DMW196690:DMX196690 DWS196690:DWT196690 EGO196690:EGP196690 EQK196690:EQL196690 FAG196690:FAH196690 FKC196690:FKD196690 FTY196690:FTZ196690 GDU196690:GDV196690 GNQ196690:GNR196690 GXM196690:GXN196690 HHI196690:HHJ196690 HRE196690:HRF196690 IBA196690:IBB196690 IKW196690:IKX196690 IUS196690:IUT196690 JEO196690:JEP196690 JOK196690:JOL196690 JYG196690:JYH196690 KIC196690:KID196690 KRY196690:KRZ196690 LBU196690:LBV196690 LLQ196690:LLR196690 LVM196690:LVN196690 MFI196690:MFJ196690 MPE196690:MPF196690 MZA196690:MZB196690 NIW196690:NIX196690 NSS196690:NST196690 OCO196690:OCP196690 OMK196690:OML196690 OWG196690:OWH196690 PGC196690:PGD196690 PPY196690:PPZ196690 PZU196690:PZV196690 QJQ196690:QJR196690 QTM196690:QTN196690 RDI196690:RDJ196690 RNE196690:RNF196690 RXA196690:RXB196690 SGW196690:SGX196690 SQS196690:SQT196690 TAO196690:TAP196690 TKK196690:TKL196690 TUG196690:TUH196690 UEC196690:UED196690 UNY196690:UNZ196690 UXU196690:UXV196690 VHQ196690:VHR196690 VRM196690:VRN196690 WBI196690:WBJ196690 WLE196690:WLF196690 WVA196690:WVB196690 D262230:E262230 IO262226:IP262226 SK262226:SL262226 ACG262226:ACH262226 AMC262226:AMD262226 AVY262226:AVZ262226 BFU262226:BFV262226 BPQ262226:BPR262226 BZM262226:BZN262226 CJI262226:CJJ262226 CTE262226:CTF262226 DDA262226:DDB262226 DMW262226:DMX262226 DWS262226:DWT262226 EGO262226:EGP262226 EQK262226:EQL262226 FAG262226:FAH262226 FKC262226:FKD262226 FTY262226:FTZ262226 GDU262226:GDV262226 GNQ262226:GNR262226 GXM262226:GXN262226 HHI262226:HHJ262226 HRE262226:HRF262226 IBA262226:IBB262226 IKW262226:IKX262226 IUS262226:IUT262226 JEO262226:JEP262226 JOK262226:JOL262226 JYG262226:JYH262226 KIC262226:KID262226 KRY262226:KRZ262226 LBU262226:LBV262226 LLQ262226:LLR262226 LVM262226:LVN262226 MFI262226:MFJ262226 MPE262226:MPF262226 MZA262226:MZB262226 NIW262226:NIX262226 NSS262226:NST262226 OCO262226:OCP262226 OMK262226:OML262226 OWG262226:OWH262226 PGC262226:PGD262226 PPY262226:PPZ262226 PZU262226:PZV262226 QJQ262226:QJR262226 QTM262226:QTN262226 RDI262226:RDJ262226 RNE262226:RNF262226 RXA262226:RXB262226 SGW262226:SGX262226 SQS262226:SQT262226 TAO262226:TAP262226 TKK262226:TKL262226 TUG262226:TUH262226 UEC262226:UED262226 UNY262226:UNZ262226 UXU262226:UXV262226 VHQ262226:VHR262226 VRM262226:VRN262226 WBI262226:WBJ262226 WLE262226:WLF262226 WVA262226:WVB262226 D327766:E327766 IO327762:IP327762 SK327762:SL327762 ACG327762:ACH327762 AMC327762:AMD327762 AVY327762:AVZ327762 BFU327762:BFV327762 BPQ327762:BPR327762 BZM327762:BZN327762 CJI327762:CJJ327762 CTE327762:CTF327762 DDA327762:DDB327762 DMW327762:DMX327762 DWS327762:DWT327762 EGO327762:EGP327762 EQK327762:EQL327762 FAG327762:FAH327762 FKC327762:FKD327762 FTY327762:FTZ327762 GDU327762:GDV327762 GNQ327762:GNR327762 GXM327762:GXN327762 HHI327762:HHJ327762 HRE327762:HRF327762 IBA327762:IBB327762 IKW327762:IKX327762 IUS327762:IUT327762 JEO327762:JEP327762 JOK327762:JOL327762 JYG327762:JYH327762 KIC327762:KID327762 KRY327762:KRZ327762 LBU327762:LBV327762 LLQ327762:LLR327762 LVM327762:LVN327762 MFI327762:MFJ327762 MPE327762:MPF327762 MZA327762:MZB327762 NIW327762:NIX327762 NSS327762:NST327762 OCO327762:OCP327762 OMK327762:OML327762 OWG327762:OWH327762 PGC327762:PGD327762 PPY327762:PPZ327762 PZU327762:PZV327762 QJQ327762:QJR327762 QTM327762:QTN327762 RDI327762:RDJ327762 RNE327762:RNF327762 RXA327762:RXB327762 SGW327762:SGX327762 SQS327762:SQT327762 TAO327762:TAP327762 TKK327762:TKL327762 TUG327762:TUH327762 UEC327762:UED327762 UNY327762:UNZ327762 UXU327762:UXV327762 VHQ327762:VHR327762 VRM327762:VRN327762 WBI327762:WBJ327762 WLE327762:WLF327762 WVA327762:WVB327762 D393302:E393302 IO393298:IP393298 SK393298:SL393298 ACG393298:ACH393298 AMC393298:AMD393298 AVY393298:AVZ393298 BFU393298:BFV393298 BPQ393298:BPR393298 BZM393298:BZN393298 CJI393298:CJJ393298 CTE393298:CTF393298 DDA393298:DDB393298 DMW393298:DMX393298 DWS393298:DWT393298 EGO393298:EGP393298 EQK393298:EQL393298 FAG393298:FAH393298 FKC393298:FKD393298 FTY393298:FTZ393298 GDU393298:GDV393298 GNQ393298:GNR393298 GXM393298:GXN393298 HHI393298:HHJ393298 HRE393298:HRF393298 IBA393298:IBB393298 IKW393298:IKX393298 IUS393298:IUT393298 JEO393298:JEP393298 JOK393298:JOL393298 JYG393298:JYH393298 KIC393298:KID393298 KRY393298:KRZ393298 LBU393298:LBV393298 LLQ393298:LLR393298 LVM393298:LVN393298 MFI393298:MFJ393298 MPE393298:MPF393298 MZA393298:MZB393298 NIW393298:NIX393298 NSS393298:NST393298 OCO393298:OCP393298 OMK393298:OML393298 OWG393298:OWH393298 PGC393298:PGD393298 PPY393298:PPZ393298 PZU393298:PZV393298 QJQ393298:QJR393298 QTM393298:QTN393298 RDI393298:RDJ393298 RNE393298:RNF393298 RXA393298:RXB393298 SGW393298:SGX393298 SQS393298:SQT393298 TAO393298:TAP393298 TKK393298:TKL393298 TUG393298:TUH393298 UEC393298:UED393298 UNY393298:UNZ393298 UXU393298:UXV393298 VHQ393298:VHR393298 VRM393298:VRN393298 WBI393298:WBJ393298 WLE393298:WLF393298 WVA393298:WVB393298 D458838:E458838 IO458834:IP458834 SK458834:SL458834 ACG458834:ACH458834 AMC458834:AMD458834 AVY458834:AVZ458834 BFU458834:BFV458834 BPQ458834:BPR458834 BZM458834:BZN458834 CJI458834:CJJ458834 CTE458834:CTF458834 DDA458834:DDB458834 DMW458834:DMX458834 DWS458834:DWT458834 EGO458834:EGP458834 EQK458834:EQL458834 FAG458834:FAH458834 FKC458834:FKD458834 FTY458834:FTZ458834 GDU458834:GDV458834 GNQ458834:GNR458834 GXM458834:GXN458834 HHI458834:HHJ458834 HRE458834:HRF458834 IBA458834:IBB458834 IKW458834:IKX458834 IUS458834:IUT458834 JEO458834:JEP458834 JOK458834:JOL458834 JYG458834:JYH458834 KIC458834:KID458834 KRY458834:KRZ458834 LBU458834:LBV458834 LLQ458834:LLR458834 LVM458834:LVN458834 MFI458834:MFJ458834 MPE458834:MPF458834 MZA458834:MZB458834 NIW458834:NIX458834 NSS458834:NST458834 OCO458834:OCP458834 OMK458834:OML458834 OWG458834:OWH458834 PGC458834:PGD458834 PPY458834:PPZ458834 PZU458834:PZV458834 QJQ458834:QJR458834 QTM458834:QTN458834 RDI458834:RDJ458834 RNE458834:RNF458834 RXA458834:RXB458834 SGW458834:SGX458834 SQS458834:SQT458834 TAO458834:TAP458834 TKK458834:TKL458834 TUG458834:TUH458834 UEC458834:UED458834 UNY458834:UNZ458834 UXU458834:UXV458834 VHQ458834:VHR458834 VRM458834:VRN458834 WBI458834:WBJ458834 WLE458834:WLF458834 WVA458834:WVB458834 D524374:E524374 IO524370:IP524370 SK524370:SL524370 ACG524370:ACH524370 AMC524370:AMD524370 AVY524370:AVZ524370 BFU524370:BFV524370 BPQ524370:BPR524370 BZM524370:BZN524370 CJI524370:CJJ524370 CTE524370:CTF524370 DDA524370:DDB524370 DMW524370:DMX524370 DWS524370:DWT524370 EGO524370:EGP524370 EQK524370:EQL524370 FAG524370:FAH524370 FKC524370:FKD524370 FTY524370:FTZ524370 GDU524370:GDV524370 GNQ524370:GNR524370 GXM524370:GXN524370 HHI524370:HHJ524370 HRE524370:HRF524370 IBA524370:IBB524370 IKW524370:IKX524370 IUS524370:IUT524370 JEO524370:JEP524370 JOK524370:JOL524370 JYG524370:JYH524370 KIC524370:KID524370 KRY524370:KRZ524370 LBU524370:LBV524370 LLQ524370:LLR524370 LVM524370:LVN524370 MFI524370:MFJ524370 MPE524370:MPF524370 MZA524370:MZB524370 NIW524370:NIX524370 NSS524370:NST524370 OCO524370:OCP524370 OMK524370:OML524370 OWG524370:OWH524370 PGC524370:PGD524370 PPY524370:PPZ524370 PZU524370:PZV524370 QJQ524370:QJR524370 QTM524370:QTN524370 RDI524370:RDJ524370 RNE524370:RNF524370 RXA524370:RXB524370 SGW524370:SGX524370 SQS524370:SQT524370 TAO524370:TAP524370 TKK524370:TKL524370 TUG524370:TUH524370 UEC524370:UED524370 UNY524370:UNZ524370 UXU524370:UXV524370 VHQ524370:VHR524370 VRM524370:VRN524370 WBI524370:WBJ524370 WLE524370:WLF524370 WVA524370:WVB524370 D589910:E589910 IO589906:IP589906 SK589906:SL589906 ACG589906:ACH589906 AMC589906:AMD589906 AVY589906:AVZ589906 BFU589906:BFV589906 BPQ589906:BPR589906 BZM589906:BZN589906 CJI589906:CJJ589906 CTE589906:CTF589906 DDA589906:DDB589906 DMW589906:DMX589906 DWS589906:DWT589906 EGO589906:EGP589906 EQK589906:EQL589906 FAG589906:FAH589906 FKC589906:FKD589906 FTY589906:FTZ589906 GDU589906:GDV589906 GNQ589906:GNR589906 GXM589906:GXN589906 HHI589906:HHJ589906 HRE589906:HRF589906 IBA589906:IBB589906 IKW589906:IKX589906 IUS589906:IUT589906 JEO589906:JEP589906 JOK589906:JOL589906 JYG589906:JYH589906 KIC589906:KID589906 KRY589906:KRZ589906 LBU589906:LBV589906 LLQ589906:LLR589906 LVM589906:LVN589906 MFI589906:MFJ589906 MPE589906:MPF589906 MZA589906:MZB589906 NIW589906:NIX589906 NSS589906:NST589906 OCO589906:OCP589906 OMK589906:OML589906 OWG589906:OWH589906 PGC589906:PGD589906 PPY589906:PPZ589906 PZU589906:PZV589906 QJQ589906:QJR589906 QTM589906:QTN589906 RDI589906:RDJ589906 RNE589906:RNF589906 RXA589906:RXB589906 SGW589906:SGX589906 SQS589906:SQT589906 TAO589906:TAP589906 TKK589906:TKL589906 TUG589906:TUH589906 UEC589906:UED589906 UNY589906:UNZ589906 UXU589906:UXV589906 VHQ589906:VHR589906 VRM589906:VRN589906 WBI589906:WBJ589906 WLE589906:WLF589906 WVA589906:WVB589906 D655446:E655446 IO655442:IP655442 SK655442:SL655442 ACG655442:ACH655442 AMC655442:AMD655442 AVY655442:AVZ655442 BFU655442:BFV655442 BPQ655442:BPR655442 BZM655442:BZN655442 CJI655442:CJJ655442 CTE655442:CTF655442 DDA655442:DDB655442 DMW655442:DMX655442 DWS655442:DWT655442 EGO655442:EGP655442 EQK655442:EQL655442 FAG655442:FAH655442 FKC655442:FKD655442 FTY655442:FTZ655442 GDU655442:GDV655442 GNQ655442:GNR655442 GXM655442:GXN655442 HHI655442:HHJ655442 HRE655442:HRF655442 IBA655442:IBB655442 IKW655442:IKX655442 IUS655442:IUT655442 JEO655442:JEP655442 JOK655442:JOL655442 JYG655442:JYH655442 KIC655442:KID655442 KRY655442:KRZ655442 LBU655442:LBV655442 LLQ655442:LLR655442 LVM655442:LVN655442 MFI655442:MFJ655442 MPE655442:MPF655442 MZA655442:MZB655442 NIW655442:NIX655442 NSS655442:NST655442 OCO655442:OCP655442 OMK655442:OML655442 OWG655442:OWH655442 PGC655442:PGD655442 PPY655442:PPZ655442 PZU655442:PZV655442 QJQ655442:QJR655442 QTM655442:QTN655442 RDI655442:RDJ655442 RNE655442:RNF655442 RXA655442:RXB655442 SGW655442:SGX655442 SQS655442:SQT655442 TAO655442:TAP655442 TKK655442:TKL655442 TUG655442:TUH655442 UEC655442:UED655442 UNY655442:UNZ655442 UXU655442:UXV655442 VHQ655442:VHR655442 VRM655442:VRN655442 WBI655442:WBJ655442 WLE655442:WLF655442 WVA655442:WVB655442 D720982:E720982 IO720978:IP720978 SK720978:SL720978 ACG720978:ACH720978 AMC720978:AMD720978 AVY720978:AVZ720978 BFU720978:BFV720978 BPQ720978:BPR720978 BZM720978:BZN720978 CJI720978:CJJ720978 CTE720978:CTF720978 DDA720978:DDB720978 DMW720978:DMX720978 DWS720978:DWT720978 EGO720978:EGP720978 EQK720978:EQL720978 FAG720978:FAH720978 FKC720978:FKD720978 FTY720978:FTZ720978 GDU720978:GDV720978 GNQ720978:GNR720978 GXM720978:GXN720978 HHI720978:HHJ720978 HRE720978:HRF720978 IBA720978:IBB720978 IKW720978:IKX720978 IUS720978:IUT720978 JEO720978:JEP720978 JOK720978:JOL720978 JYG720978:JYH720978 KIC720978:KID720978 KRY720978:KRZ720978 LBU720978:LBV720978 LLQ720978:LLR720978 LVM720978:LVN720978 MFI720978:MFJ720978 MPE720978:MPF720978 MZA720978:MZB720978 NIW720978:NIX720978 NSS720978:NST720978 OCO720978:OCP720978 OMK720978:OML720978 OWG720978:OWH720978 PGC720978:PGD720978 PPY720978:PPZ720978 PZU720978:PZV720978 QJQ720978:QJR720978 QTM720978:QTN720978 RDI720978:RDJ720978 RNE720978:RNF720978 RXA720978:RXB720978 SGW720978:SGX720978 SQS720978:SQT720978 TAO720978:TAP720978 TKK720978:TKL720978 TUG720978:TUH720978 UEC720978:UED720978 UNY720978:UNZ720978 UXU720978:UXV720978 VHQ720978:VHR720978 VRM720978:VRN720978 WBI720978:WBJ720978 WLE720978:WLF720978 WVA720978:WVB720978 D786518:E786518 IO786514:IP786514 SK786514:SL786514 ACG786514:ACH786514 AMC786514:AMD786514 AVY786514:AVZ786514 BFU786514:BFV786514 BPQ786514:BPR786514 BZM786514:BZN786514 CJI786514:CJJ786514 CTE786514:CTF786514 DDA786514:DDB786514 DMW786514:DMX786514 DWS786514:DWT786514 EGO786514:EGP786514 EQK786514:EQL786514 FAG786514:FAH786514 FKC786514:FKD786514 FTY786514:FTZ786514 GDU786514:GDV786514 GNQ786514:GNR786514 GXM786514:GXN786514 HHI786514:HHJ786514 HRE786514:HRF786514 IBA786514:IBB786514 IKW786514:IKX786514 IUS786514:IUT786514 JEO786514:JEP786514 JOK786514:JOL786514 JYG786514:JYH786514 KIC786514:KID786514 KRY786514:KRZ786514 LBU786514:LBV786514 LLQ786514:LLR786514 LVM786514:LVN786514 MFI786514:MFJ786514 MPE786514:MPF786514 MZA786514:MZB786514 NIW786514:NIX786514 NSS786514:NST786514 OCO786514:OCP786514 OMK786514:OML786514 OWG786514:OWH786514 PGC786514:PGD786514 PPY786514:PPZ786514 PZU786514:PZV786514 QJQ786514:QJR786514 QTM786514:QTN786514 RDI786514:RDJ786514 RNE786514:RNF786514 RXA786514:RXB786514 SGW786514:SGX786514 SQS786514:SQT786514 TAO786514:TAP786514 TKK786514:TKL786514 TUG786514:TUH786514 UEC786514:UED786514 UNY786514:UNZ786514 UXU786514:UXV786514 VHQ786514:VHR786514 VRM786514:VRN786514 WBI786514:WBJ786514 WLE786514:WLF786514 WVA786514:WVB786514 D852054:E852054 IO852050:IP852050 SK852050:SL852050 ACG852050:ACH852050 AMC852050:AMD852050 AVY852050:AVZ852050 BFU852050:BFV852050 BPQ852050:BPR852050 BZM852050:BZN852050 CJI852050:CJJ852050 CTE852050:CTF852050 DDA852050:DDB852050 DMW852050:DMX852050 DWS852050:DWT852050 EGO852050:EGP852050 EQK852050:EQL852050 FAG852050:FAH852050 FKC852050:FKD852050 FTY852050:FTZ852050 GDU852050:GDV852050 GNQ852050:GNR852050 GXM852050:GXN852050 HHI852050:HHJ852050 HRE852050:HRF852050 IBA852050:IBB852050 IKW852050:IKX852050 IUS852050:IUT852050 JEO852050:JEP852050 JOK852050:JOL852050 JYG852050:JYH852050 KIC852050:KID852050 KRY852050:KRZ852050 LBU852050:LBV852050 LLQ852050:LLR852050 LVM852050:LVN852050 MFI852050:MFJ852050 MPE852050:MPF852050 MZA852050:MZB852050 NIW852050:NIX852050 NSS852050:NST852050 OCO852050:OCP852050 OMK852050:OML852050 OWG852050:OWH852050 PGC852050:PGD852050 PPY852050:PPZ852050 PZU852050:PZV852050 QJQ852050:QJR852050 QTM852050:QTN852050 RDI852050:RDJ852050 RNE852050:RNF852050 RXA852050:RXB852050 SGW852050:SGX852050 SQS852050:SQT852050 TAO852050:TAP852050 TKK852050:TKL852050 TUG852050:TUH852050 UEC852050:UED852050 UNY852050:UNZ852050 UXU852050:UXV852050 VHQ852050:VHR852050 VRM852050:VRN852050 WBI852050:WBJ852050 WLE852050:WLF852050 WVA852050:WVB852050 D917590:E917590 IO917586:IP917586 SK917586:SL917586 ACG917586:ACH917586 AMC917586:AMD917586 AVY917586:AVZ917586 BFU917586:BFV917586 BPQ917586:BPR917586 BZM917586:BZN917586 CJI917586:CJJ917586 CTE917586:CTF917586 DDA917586:DDB917586 DMW917586:DMX917586 DWS917586:DWT917586 EGO917586:EGP917586 EQK917586:EQL917586 FAG917586:FAH917586 FKC917586:FKD917586 FTY917586:FTZ917586 GDU917586:GDV917586 GNQ917586:GNR917586 GXM917586:GXN917586 HHI917586:HHJ917586 HRE917586:HRF917586 IBA917586:IBB917586 IKW917586:IKX917586 IUS917586:IUT917586 JEO917586:JEP917586 JOK917586:JOL917586 JYG917586:JYH917586 KIC917586:KID917586 KRY917586:KRZ917586 LBU917586:LBV917586 LLQ917586:LLR917586 LVM917586:LVN917586 MFI917586:MFJ917586 MPE917586:MPF917586 MZA917586:MZB917586 NIW917586:NIX917586 NSS917586:NST917586 OCO917586:OCP917586 OMK917586:OML917586 OWG917586:OWH917586 PGC917586:PGD917586 PPY917586:PPZ917586 PZU917586:PZV917586 QJQ917586:QJR917586 QTM917586:QTN917586 RDI917586:RDJ917586 RNE917586:RNF917586 RXA917586:RXB917586 SGW917586:SGX917586 SQS917586:SQT917586 TAO917586:TAP917586 TKK917586:TKL917586 TUG917586:TUH917586 UEC917586:UED917586 UNY917586:UNZ917586 UXU917586:UXV917586 VHQ917586:VHR917586 VRM917586:VRN917586 WBI917586:WBJ917586 WLE917586:WLF917586 WVA917586:WVB917586 D983126:E983126 IO983122:IP983122 SK983122:SL983122 ACG983122:ACH983122 AMC983122:AMD983122 AVY983122:AVZ983122 BFU983122:BFV983122 BPQ983122:BPR983122 BZM983122:BZN983122 CJI983122:CJJ983122 CTE983122:CTF983122 DDA983122:DDB983122 DMW983122:DMX983122 DWS983122:DWT983122 EGO983122:EGP983122 EQK983122:EQL983122 FAG983122:FAH983122 FKC983122:FKD983122 FTY983122:FTZ983122 GDU983122:GDV983122 GNQ983122:GNR983122 GXM983122:GXN983122 HHI983122:HHJ983122 HRE983122:HRF983122 IBA983122:IBB983122 IKW983122:IKX983122 IUS983122:IUT983122 JEO983122:JEP983122 JOK983122:JOL983122 JYG983122:JYH983122 KIC983122:KID983122 KRY983122:KRZ983122 LBU983122:LBV983122 LLQ983122:LLR983122 LVM983122:LVN983122 MFI983122:MFJ983122 MPE983122:MPF983122 MZA983122:MZB983122 NIW983122:NIX983122 NSS983122:NST983122 OCO983122:OCP983122 OMK983122:OML983122 OWG983122:OWH983122 PGC983122:PGD983122 PPY983122:PPZ983122 PZU983122:PZV983122 QJQ983122:QJR983122 QTM983122:QTN983122 RDI983122:RDJ983122 RNE983122:RNF983122 RXA983122:RXB983122 SGW983122:SGX983122 SQS983122:SQT983122 TAO983122:TAP983122 TKK983122:TKL983122 TUG983122:TUH983122 UEC983122:UED983122 UNY983122:UNZ983122 UXU983122:UXV983122 VHQ983122:VHR983122 VRM983122:VRN983122 WBI983122:WBJ983122 WLE983122:WLF983122 WVA983122:WVB983122 TAO983144:TAP983144 IO92:IP92 SK92:SL92 ACG92:ACH92 AMC92:AMD92 AVY92:AVZ92 BFU92:BFV92 BPQ92:BPR92 BZM92:BZN92 CJI92:CJJ92 CTE92:CTF92 DDA92:DDB92 DMW92:DMX92 DWS92:DWT92 EGO92:EGP92 EQK92:EQL92 FAG92:FAH92 FKC92:FKD92 FTY92:FTZ92 GDU92:GDV92 GNQ92:GNR92 GXM92:GXN92 HHI92:HHJ92 HRE92:HRF92 IBA92:IBB92 IKW92:IKX92 IUS92:IUT92 JEO92:JEP92 JOK92:JOL92 JYG92:JYH92 KIC92:KID92 KRY92:KRZ92 LBU92:LBV92 LLQ92:LLR92 LVM92:LVN92 MFI92:MFJ92 MPE92:MPF92 MZA92:MZB92 NIW92:NIX92 NSS92:NST92 OCO92:OCP92 OMK92:OML92 OWG92:OWH92 PGC92:PGD92 PPY92:PPZ92 PZU92:PZV92 QJQ92:QJR92 QTM92:QTN92 RDI92:RDJ92 RNE92:RNF92 RXA92:RXB92 SGW92:SGX92 SQS92:SQT92 TAO92:TAP92 TKK92:TKL92 TUG92:TUH92 UEC92:UED92 UNY92:UNZ92 UXU92:UXV92 VHQ92:VHR92 VRM92:VRN92 WBI92:WBJ92 WLE92:WLF92 WVA92:WVB92 D65632:E65632 IO65628:IP65628 SK65628:SL65628 ACG65628:ACH65628 AMC65628:AMD65628 AVY65628:AVZ65628 BFU65628:BFV65628 BPQ65628:BPR65628 BZM65628:BZN65628 CJI65628:CJJ65628 CTE65628:CTF65628 DDA65628:DDB65628 DMW65628:DMX65628 DWS65628:DWT65628 EGO65628:EGP65628 EQK65628:EQL65628 FAG65628:FAH65628 FKC65628:FKD65628 FTY65628:FTZ65628 GDU65628:GDV65628 GNQ65628:GNR65628 GXM65628:GXN65628 HHI65628:HHJ65628 HRE65628:HRF65628 IBA65628:IBB65628 IKW65628:IKX65628 IUS65628:IUT65628 JEO65628:JEP65628 JOK65628:JOL65628 JYG65628:JYH65628 KIC65628:KID65628 KRY65628:KRZ65628 LBU65628:LBV65628 LLQ65628:LLR65628 LVM65628:LVN65628 MFI65628:MFJ65628 MPE65628:MPF65628 MZA65628:MZB65628 NIW65628:NIX65628 NSS65628:NST65628 OCO65628:OCP65628 OMK65628:OML65628 OWG65628:OWH65628 PGC65628:PGD65628 PPY65628:PPZ65628 PZU65628:PZV65628 QJQ65628:QJR65628 QTM65628:QTN65628 RDI65628:RDJ65628 RNE65628:RNF65628 RXA65628:RXB65628 SGW65628:SGX65628 SQS65628:SQT65628 TAO65628:TAP65628 TKK65628:TKL65628 TUG65628:TUH65628 UEC65628:UED65628 UNY65628:UNZ65628 UXU65628:UXV65628 VHQ65628:VHR65628 VRM65628:VRN65628 WBI65628:WBJ65628 WLE65628:WLF65628 WVA65628:WVB65628 D131168:E131168 IO131164:IP131164 SK131164:SL131164 ACG131164:ACH131164 AMC131164:AMD131164 AVY131164:AVZ131164 BFU131164:BFV131164 BPQ131164:BPR131164 BZM131164:BZN131164 CJI131164:CJJ131164 CTE131164:CTF131164 DDA131164:DDB131164 DMW131164:DMX131164 DWS131164:DWT131164 EGO131164:EGP131164 EQK131164:EQL131164 FAG131164:FAH131164 FKC131164:FKD131164 FTY131164:FTZ131164 GDU131164:GDV131164 GNQ131164:GNR131164 GXM131164:GXN131164 HHI131164:HHJ131164 HRE131164:HRF131164 IBA131164:IBB131164 IKW131164:IKX131164 IUS131164:IUT131164 JEO131164:JEP131164 JOK131164:JOL131164 JYG131164:JYH131164 KIC131164:KID131164 KRY131164:KRZ131164 LBU131164:LBV131164 LLQ131164:LLR131164 LVM131164:LVN131164 MFI131164:MFJ131164 MPE131164:MPF131164 MZA131164:MZB131164 NIW131164:NIX131164 NSS131164:NST131164 OCO131164:OCP131164 OMK131164:OML131164 OWG131164:OWH131164 PGC131164:PGD131164 PPY131164:PPZ131164 PZU131164:PZV131164 QJQ131164:QJR131164 QTM131164:QTN131164 RDI131164:RDJ131164 RNE131164:RNF131164 RXA131164:RXB131164 SGW131164:SGX131164 SQS131164:SQT131164 TAO131164:TAP131164 TKK131164:TKL131164 TUG131164:TUH131164 UEC131164:UED131164 UNY131164:UNZ131164 UXU131164:UXV131164 VHQ131164:VHR131164 VRM131164:VRN131164 WBI131164:WBJ131164 WLE131164:WLF131164 WVA131164:WVB131164 D196704:E196704 IO196700:IP196700 SK196700:SL196700 ACG196700:ACH196700 AMC196700:AMD196700 AVY196700:AVZ196700 BFU196700:BFV196700 BPQ196700:BPR196700 BZM196700:BZN196700 CJI196700:CJJ196700 CTE196700:CTF196700 DDA196700:DDB196700 DMW196700:DMX196700 DWS196700:DWT196700 EGO196700:EGP196700 EQK196700:EQL196700 FAG196700:FAH196700 FKC196700:FKD196700 FTY196700:FTZ196700 GDU196700:GDV196700 GNQ196700:GNR196700 GXM196700:GXN196700 HHI196700:HHJ196700 HRE196700:HRF196700 IBA196700:IBB196700 IKW196700:IKX196700 IUS196700:IUT196700 JEO196700:JEP196700 JOK196700:JOL196700 JYG196700:JYH196700 KIC196700:KID196700 KRY196700:KRZ196700 LBU196700:LBV196700 LLQ196700:LLR196700 LVM196700:LVN196700 MFI196700:MFJ196700 MPE196700:MPF196700 MZA196700:MZB196700 NIW196700:NIX196700 NSS196700:NST196700 OCO196700:OCP196700 OMK196700:OML196700 OWG196700:OWH196700 PGC196700:PGD196700 PPY196700:PPZ196700 PZU196700:PZV196700 QJQ196700:QJR196700 QTM196700:QTN196700 RDI196700:RDJ196700 RNE196700:RNF196700 RXA196700:RXB196700 SGW196700:SGX196700 SQS196700:SQT196700 TAO196700:TAP196700 TKK196700:TKL196700 TUG196700:TUH196700 UEC196700:UED196700 UNY196700:UNZ196700 UXU196700:UXV196700 VHQ196700:VHR196700 VRM196700:VRN196700 WBI196700:WBJ196700 WLE196700:WLF196700 WVA196700:WVB196700 D262240:E262240 IO262236:IP262236 SK262236:SL262236 ACG262236:ACH262236 AMC262236:AMD262236 AVY262236:AVZ262236 BFU262236:BFV262236 BPQ262236:BPR262236 BZM262236:BZN262236 CJI262236:CJJ262236 CTE262236:CTF262236 DDA262236:DDB262236 DMW262236:DMX262236 DWS262236:DWT262236 EGO262236:EGP262236 EQK262236:EQL262236 FAG262236:FAH262236 FKC262236:FKD262236 FTY262236:FTZ262236 GDU262236:GDV262236 GNQ262236:GNR262236 GXM262236:GXN262236 HHI262236:HHJ262236 HRE262236:HRF262236 IBA262236:IBB262236 IKW262236:IKX262236 IUS262236:IUT262236 JEO262236:JEP262236 JOK262236:JOL262236 JYG262236:JYH262236 KIC262236:KID262236 KRY262236:KRZ262236 LBU262236:LBV262236 LLQ262236:LLR262236 LVM262236:LVN262236 MFI262236:MFJ262236 MPE262236:MPF262236 MZA262236:MZB262236 NIW262236:NIX262236 NSS262236:NST262236 OCO262236:OCP262236 OMK262236:OML262236 OWG262236:OWH262236 PGC262236:PGD262236 PPY262236:PPZ262236 PZU262236:PZV262236 QJQ262236:QJR262236 QTM262236:QTN262236 RDI262236:RDJ262236 RNE262236:RNF262236 RXA262236:RXB262236 SGW262236:SGX262236 SQS262236:SQT262236 TAO262236:TAP262236 TKK262236:TKL262236 TUG262236:TUH262236 UEC262236:UED262236 UNY262236:UNZ262236 UXU262236:UXV262236 VHQ262236:VHR262236 VRM262236:VRN262236 WBI262236:WBJ262236 WLE262236:WLF262236 WVA262236:WVB262236 D327776:E327776 IO327772:IP327772 SK327772:SL327772 ACG327772:ACH327772 AMC327772:AMD327772 AVY327772:AVZ327772 BFU327772:BFV327772 BPQ327772:BPR327772 BZM327772:BZN327772 CJI327772:CJJ327772 CTE327772:CTF327772 DDA327772:DDB327772 DMW327772:DMX327772 DWS327772:DWT327772 EGO327772:EGP327772 EQK327772:EQL327772 FAG327772:FAH327772 FKC327772:FKD327772 FTY327772:FTZ327772 GDU327772:GDV327772 GNQ327772:GNR327772 GXM327772:GXN327772 HHI327772:HHJ327772 HRE327772:HRF327772 IBA327772:IBB327772 IKW327772:IKX327772 IUS327772:IUT327772 JEO327772:JEP327772 JOK327772:JOL327772 JYG327772:JYH327772 KIC327772:KID327772 KRY327772:KRZ327772 LBU327772:LBV327772 LLQ327772:LLR327772 LVM327772:LVN327772 MFI327772:MFJ327772 MPE327772:MPF327772 MZA327772:MZB327772 NIW327772:NIX327772 NSS327772:NST327772 OCO327772:OCP327772 OMK327772:OML327772 OWG327772:OWH327772 PGC327772:PGD327772 PPY327772:PPZ327772 PZU327772:PZV327772 QJQ327772:QJR327772 QTM327772:QTN327772 RDI327772:RDJ327772 RNE327772:RNF327772 RXA327772:RXB327772 SGW327772:SGX327772 SQS327772:SQT327772 TAO327772:TAP327772 TKK327772:TKL327772 TUG327772:TUH327772 UEC327772:UED327772 UNY327772:UNZ327772 UXU327772:UXV327772 VHQ327772:VHR327772 VRM327772:VRN327772 WBI327772:WBJ327772 WLE327772:WLF327772 WVA327772:WVB327772 D393312:E393312 IO393308:IP393308 SK393308:SL393308 ACG393308:ACH393308 AMC393308:AMD393308 AVY393308:AVZ393308 BFU393308:BFV393308 BPQ393308:BPR393308 BZM393308:BZN393308 CJI393308:CJJ393308 CTE393308:CTF393308 DDA393308:DDB393308 DMW393308:DMX393308 DWS393308:DWT393308 EGO393308:EGP393308 EQK393308:EQL393308 FAG393308:FAH393308 FKC393308:FKD393308 FTY393308:FTZ393308 GDU393308:GDV393308 GNQ393308:GNR393308 GXM393308:GXN393308 HHI393308:HHJ393308 HRE393308:HRF393308 IBA393308:IBB393308 IKW393308:IKX393308 IUS393308:IUT393308 JEO393308:JEP393308 JOK393308:JOL393308 JYG393308:JYH393308 KIC393308:KID393308 KRY393308:KRZ393308 LBU393308:LBV393308 LLQ393308:LLR393308 LVM393308:LVN393308 MFI393308:MFJ393308 MPE393308:MPF393308 MZA393308:MZB393308 NIW393308:NIX393308 NSS393308:NST393308 OCO393308:OCP393308 OMK393308:OML393308 OWG393308:OWH393308 PGC393308:PGD393308 PPY393308:PPZ393308 PZU393308:PZV393308 QJQ393308:QJR393308 QTM393308:QTN393308 RDI393308:RDJ393308 RNE393308:RNF393308 RXA393308:RXB393308 SGW393308:SGX393308 SQS393308:SQT393308 TAO393308:TAP393308 TKK393308:TKL393308 TUG393308:TUH393308 UEC393308:UED393308 UNY393308:UNZ393308 UXU393308:UXV393308 VHQ393308:VHR393308 VRM393308:VRN393308 WBI393308:WBJ393308 WLE393308:WLF393308 WVA393308:WVB393308 D458848:E458848 IO458844:IP458844 SK458844:SL458844 ACG458844:ACH458844 AMC458844:AMD458844 AVY458844:AVZ458844 BFU458844:BFV458844 BPQ458844:BPR458844 BZM458844:BZN458844 CJI458844:CJJ458844 CTE458844:CTF458844 DDA458844:DDB458844 DMW458844:DMX458844 DWS458844:DWT458844 EGO458844:EGP458844 EQK458844:EQL458844 FAG458844:FAH458844 FKC458844:FKD458844 FTY458844:FTZ458844 GDU458844:GDV458844 GNQ458844:GNR458844 GXM458844:GXN458844 HHI458844:HHJ458844 HRE458844:HRF458844 IBA458844:IBB458844 IKW458844:IKX458844 IUS458844:IUT458844 JEO458844:JEP458844 JOK458844:JOL458844 JYG458844:JYH458844 KIC458844:KID458844 KRY458844:KRZ458844 LBU458844:LBV458844 LLQ458844:LLR458844 LVM458844:LVN458844 MFI458844:MFJ458844 MPE458844:MPF458844 MZA458844:MZB458844 NIW458844:NIX458844 NSS458844:NST458844 OCO458844:OCP458844 OMK458844:OML458844 OWG458844:OWH458844 PGC458844:PGD458844 PPY458844:PPZ458844 PZU458844:PZV458844 QJQ458844:QJR458844 QTM458844:QTN458844 RDI458844:RDJ458844 RNE458844:RNF458844 RXA458844:RXB458844 SGW458844:SGX458844 SQS458844:SQT458844 TAO458844:TAP458844 TKK458844:TKL458844 TUG458844:TUH458844 UEC458844:UED458844 UNY458844:UNZ458844 UXU458844:UXV458844 VHQ458844:VHR458844 VRM458844:VRN458844 WBI458844:WBJ458844 WLE458844:WLF458844 WVA458844:WVB458844 D524384:E524384 IO524380:IP524380 SK524380:SL524380 ACG524380:ACH524380 AMC524380:AMD524380 AVY524380:AVZ524380 BFU524380:BFV524380 BPQ524380:BPR524380 BZM524380:BZN524380 CJI524380:CJJ524380 CTE524380:CTF524380 DDA524380:DDB524380 DMW524380:DMX524380 DWS524380:DWT524380 EGO524380:EGP524380 EQK524380:EQL524380 FAG524380:FAH524380 FKC524380:FKD524380 FTY524380:FTZ524380 GDU524380:GDV524380 GNQ524380:GNR524380 GXM524380:GXN524380 HHI524380:HHJ524380 HRE524380:HRF524380 IBA524380:IBB524380 IKW524380:IKX524380 IUS524380:IUT524380 JEO524380:JEP524380 JOK524380:JOL524380 JYG524380:JYH524380 KIC524380:KID524380 KRY524380:KRZ524380 LBU524380:LBV524380 LLQ524380:LLR524380 LVM524380:LVN524380 MFI524380:MFJ524380 MPE524380:MPF524380 MZA524380:MZB524380 NIW524380:NIX524380 NSS524380:NST524380 OCO524380:OCP524380 OMK524380:OML524380 OWG524380:OWH524380 PGC524380:PGD524380 PPY524380:PPZ524380 PZU524380:PZV524380 QJQ524380:QJR524380 QTM524380:QTN524380 RDI524380:RDJ524380 RNE524380:RNF524380 RXA524380:RXB524380 SGW524380:SGX524380 SQS524380:SQT524380 TAO524380:TAP524380 TKK524380:TKL524380 TUG524380:TUH524380 UEC524380:UED524380 UNY524380:UNZ524380 UXU524380:UXV524380 VHQ524380:VHR524380 VRM524380:VRN524380 WBI524380:WBJ524380 WLE524380:WLF524380 WVA524380:WVB524380 D589920:E589920 IO589916:IP589916 SK589916:SL589916 ACG589916:ACH589916 AMC589916:AMD589916 AVY589916:AVZ589916 BFU589916:BFV589916 BPQ589916:BPR589916 BZM589916:BZN589916 CJI589916:CJJ589916 CTE589916:CTF589916 DDA589916:DDB589916 DMW589916:DMX589916 DWS589916:DWT589916 EGO589916:EGP589916 EQK589916:EQL589916 FAG589916:FAH589916 FKC589916:FKD589916 FTY589916:FTZ589916 GDU589916:GDV589916 GNQ589916:GNR589916 GXM589916:GXN589916 HHI589916:HHJ589916 HRE589916:HRF589916 IBA589916:IBB589916 IKW589916:IKX589916 IUS589916:IUT589916 JEO589916:JEP589916 JOK589916:JOL589916 JYG589916:JYH589916 KIC589916:KID589916 KRY589916:KRZ589916 LBU589916:LBV589916 LLQ589916:LLR589916 LVM589916:LVN589916 MFI589916:MFJ589916 MPE589916:MPF589916 MZA589916:MZB589916 NIW589916:NIX589916 NSS589916:NST589916 OCO589916:OCP589916 OMK589916:OML589916 OWG589916:OWH589916 PGC589916:PGD589916 PPY589916:PPZ589916 PZU589916:PZV589916 QJQ589916:QJR589916 QTM589916:QTN589916 RDI589916:RDJ589916 RNE589916:RNF589916 RXA589916:RXB589916 SGW589916:SGX589916 SQS589916:SQT589916 TAO589916:TAP589916 TKK589916:TKL589916 TUG589916:TUH589916 UEC589916:UED589916 UNY589916:UNZ589916 UXU589916:UXV589916 VHQ589916:VHR589916 VRM589916:VRN589916 WBI589916:WBJ589916 WLE589916:WLF589916 WVA589916:WVB589916 D655456:E655456 IO655452:IP655452 SK655452:SL655452 ACG655452:ACH655452 AMC655452:AMD655452 AVY655452:AVZ655452 BFU655452:BFV655452 BPQ655452:BPR655452 BZM655452:BZN655452 CJI655452:CJJ655452 CTE655452:CTF655452 DDA655452:DDB655452 DMW655452:DMX655452 DWS655452:DWT655452 EGO655452:EGP655452 EQK655452:EQL655452 FAG655452:FAH655452 FKC655452:FKD655452 FTY655452:FTZ655452 GDU655452:GDV655452 GNQ655452:GNR655452 GXM655452:GXN655452 HHI655452:HHJ655452 HRE655452:HRF655452 IBA655452:IBB655452 IKW655452:IKX655452 IUS655452:IUT655452 JEO655452:JEP655452 JOK655452:JOL655452 JYG655452:JYH655452 KIC655452:KID655452 KRY655452:KRZ655452 LBU655452:LBV655452 LLQ655452:LLR655452 LVM655452:LVN655452 MFI655452:MFJ655452 MPE655452:MPF655452 MZA655452:MZB655452 NIW655452:NIX655452 NSS655452:NST655452 OCO655452:OCP655452 OMK655452:OML655452 OWG655452:OWH655452 PGC655452:PGD655452 PPY655452:PPZ655452 PZU655452:PZV655452 QJQ655452:QJR655452 QTM655452:QTN655452 RDI655452:RDJ655452 RNE655452:RNF655452 RXA655452:RXB655452 SGW655452:SGX655452 SQS655452:SQT655452 TAO655452:TAP655452 TKK655452:TKL655452 TUG655452:TUH655452 UEC655452:UED655452 UNY655452:UNZ655452 UXU655452:UXV655452 VHQ655452:VHR655452 VRM655452:VRN655452 WBI655452:WBJ655452 WLE655452:WLF655452 WVA655452:WVB655452 D720992:E720992 IO720988:IP720988 SK720988:SL720988 ACG720988:ACH720988 AMC720988:AMD720988 AVY720988:AVZ720988 BFU720988:BFV720988 BPQ720988:BPR720988 BZM720988:BZN720988 CJI720988:CJJ720988 CTE720988:CTF720988 DDA720988:DDB720988 DMW720988:DMX720988 DWS720988:DWT720988 EGO720988:EGP720988 EQK720988:EQL720988 FAG720988:FAH720988 FKC720988:FKD720988 FTY720988:FTZ720988 GDU720988:GDV720988 GNQ720988:GNR720988 GXM720988:GXN720988 HHI720988:HHJ720988 HRE720988:HRF720988 IBA720988:IBB720988 IKW720988:IKX720988 IUS720988:IUT720988 JEO720988:JEP720988 JOK720988:JOL720988 JYG720988:JYH720988 KIC720988:KID720988 KRY720988:KRZ720988 LBU720988:LBV720988 LLQ720988:LLR720988 LVM720988:LVN720988 MFI720988:MFJ720988 MPE720988:MPF720988 MZA720988:MZB720988 NIW720988:NIX720988 NSS720988:NST720988 OCO720988:OCP720988 OMK720988:OML720988 OWG720988:OWH720988 PGC720988:PGD720988 PPY720988:PPZ720988 PZU720988:PZV720988 QJQ720988:QJR720988 QTM720988:QTN720988 RDI720988:RDJ720988 RNE720988:RNF720988 RXA720988:RXB720988 SGW720988:SGX720988 SQS720988:SQT720988 TAO720988:TAP720988 TKK720988:TKL720988 TUG720988:TUH720988 UEC720988:UED720988 UNY720988:UNZ720988 UXU720988:UXV720988 VHQ720988:VHR720988 VRM720988:VRN720988 WBI720988:WBJ720988 WLE720988:WLF720988 WVA720988:WVB720988 D786528:E786528 IO786524:IP786524 SK786524:SL786524 ACG786524:ACH786524 AMC786524:AMD786524 AVY786524:AVZ786524 BFU786524:BFV786524 BPQ786524:BPR786524 BZM786524:BZN786524 CJI786524:CJJ786524 CTE786524:CTF786524 DDA786524:DDB786524 DMW786524:DMX786524 DWS786524:DWT786524 EGO786524:EGP786524 EQK786524:EQL786524 FAG786524:FAH786524 FKC786524:FKD786524 FTY786524:FTZ786524 GDU786524:GDV786524 GNQ786524:GNR786524 GXM786524:GXN786524 HHI786524:HHJ786524 HRE786524:HRF786524 IBA786524:IBB786524 IKW786524:IKX786524 IUS786524:IUT786524 JEO786524:JEP786524 JOK786524:JOL786524 JYG786524:JYH786524 KIC786524:KID786524 KRY786524:KRZ786524 LBU786524:LBV786524 LLQ786524:LLR786524 LVM786524:LVN786524 MFI786524:MFJ786524 MPE786524:MPF786524 MZA786524:MZB786524 NIW786524:NIX786524 NSS786524:NST786524 OCO786524:OCP786524 OMK786524:OML786524 OWG786524:OWH786524 PGC786524:PGD786524 PPY786524:PPZ786524 PZU786524:PZV786524 QJQ786524:QJR786524 QTM786524:QTN786524 RDI786524:RDJ786524 RNE786524:RNF786524 RXA786524:RXB786524 SGW786524:SGX786524 SQS786524:SQT786524 TAO786524:TAP786524 TKK786524:TKL786524 TUG786524:TUH786524 UEC786524:UED786524 UNY786524:UNZ786524 UXU786524:UXV786524 VHQ786524:VHR786524 VRM786524:VRN786524 WBI786524:WBJ786524 WLE786524:WLF786524 WVA786524:WVB786524 D852064:E852064 IO852060:IP852060 SK852060:SL852060 ACG852060:ACH852060 AMC852060:AMD852060 AVY852060:AVZ852060 BFU852060:BFV852060 BPQ852060:BPR852060 BZM852060:BZN852060 CJI852060:CJJ852060 CTE852060:CTF852060 DDA852060:DDB852060 DMW852060:DMX852060 DWS852060:DWT852060 EGO852060:EGP852060 EQK852060:EQL852060 FAG852060:FAH852060 FKC852060:FKD852060 FTY852060:FTZ852060 GDU852060:GDV852060 GNQ852060:GNR852060 GXM852060:GXN852060 HHI852060:HHJ852060 HRE852060:HRF852060 IBA852060:IBB852060 IKW852060:IKX852060 IUS852060:IUT852060 JEO852060:JEP852060 JOK852060:JOL852060 JYG852060:JYH852060 KIC852060:KID852060 KRY852060:KRZ852060 LBU852060:LBV852060 LLQ852060:LLR852060 LVM852060:LVN852060 MFI852060:MFJ852060 MPE852060:MPF852060 MZA852060:MZB852060 NIW852060:NIX852060 NSS852060:NST852060 OCO852060:OCP852060 OMK852060:OML852060 OWG852060:OWH852060 PGC852060:PGD852060 PPY852060:PPZ852060 PZU852060:PZV852060 QJQ852060:QJR852060 QTM852060:QTN852060 RDI852060:RDJ852060 RNE852060:RNF852060 RXA852060:RXB852060 SGW852060:SGX852060 SQS852060:SQT852060 TAO852060:TAP852060 TKK852060:TKL852060 TUG852060:TUH852060 UEC852060:UED852060 UNY852060:UNZ852060 UXU852060:UXV852060 VHQ852060:VHR852060 VRM852060:VRN852060 WBI852060:WBJ852060 WLE852060:WLF852060 WVA852060:WVB852060 D917600:E917600 IO917596:IP917596 SK917596:SL917596 ACG917596:ACH917596 AMC917596:AMD917596 AVY917596:AVZ917596 BFU917596:BFV917596 BPQ917596:BPR917596 BZM917596:BZN917596 CJI917596:CJJ917596 CTE917596:CTF917596 DDA917596:DDB917596 DMW917596:DMX917596 DWS917596:DWT917596 EGO917596:EGP917596 EQK917596:EQL917596 FAG917596:FAH917596 FKC917596:FKD917596 FTY917596:FTZ917596 GDU917596:GDV917596 GNQ917596:GNR917596 GXM917596:GXN917596 HHI917596:HHJ917596 HRE917596:HRF917596 IBA917596:IBB917596 IKW917596:IKX917596 IUS917596:IUT917596 JEO917596:JEP917596 JOK917596:JOL917596 JYG917596:JYH917596 KIC917596:KID917596 KRY917596:KRZ917596 LBU917596:LBV917596 LLQ917596:LLR917596 LVM917596:LVN917596 MFI917596:MFJ917596 MPE917596:MPF917596 MZA917596:MZB917596 NIW917596:NIX917596 NSS917596:NST917596 OCO917596:OCP917596 OMK917596:OML917596 OWG917596:OWH917596 PGC917596:PGD917596 PPY917596:PPZ917596 PZU917596:PZV917596 QJQ917596:QJR917596 QTM917596:QTN917596 RDI917596:RDJ917596 RNE917596:RNF917596 RXA917596:RXB917596 SGW917596:SGX917596 SQS917596:SQT917596 TAO917596:TAP917596 TKK917596:TKL917596 TUG917596:TUH917596 UEC917596:UED917596 UNY917596:UNZ917596 UXU917596:UXV917596 VHQ917596:VHR917596 VRM917596:VRN917596 WBI917596:WBJ917596 WLE917596:WLF917596 WVA917596:WVB917596 D983136:E983136 IO983132:IP983132 SK983132:SL983132 ACG983132:ACH983132 AMC983132:AMD983132 AVY983132:AVZ983132 BFU983132:BFV983132 BPQ983132:BPR983132 BZM983132:BZN983132 CJI983132:CJJ983132 CTE983132:CTF983132 DDA983132:DDB983132 DMW983132:DMX983132 DWS983132:DWT983132 EGO983132:EGP983132 EQK983132:EQL983132 FAG983132:FAH983132 FKC983132:FKD983132 FTY983132:FTZ983132 GDU983132:GDV983132 GNQ983132:GNR983132 GXM983132:GXN983132 HHI983132:HHJ983132 HRE983132:HRF983132 IBA983132:IBB983132 IKW983132:IKX983132 IUS983132:IUT983132 JEO983132:JEP983132 JOK983132:JOL983132 JYG983132:JYH983132 KIC983132:KID983132 KRY983132:KRZ983132 LBU983132:LBV983132 LLQ983132:LLR983132 LVM983132:LVN983132 MFI983132:MFJ983132 MPE983132:MPF983132 MZA983132:MZB983132 NIW983132:NIX983132 NSS983132:NST983132 OCO983132:OCP983132 OMK983132:OML983132 OWG983132:OWH983132 PGC983132:PGD983132 PPY983132:PPZ983132 PZU983132:PZV983132 QJQ983132:QJR983132 QTM983132:QTN983132 RDI983132:RDJ983132 RNE983132:RNF983132 RXA983132:RXB983132 SGW983132:SGX983132 SQS983132:SQT983132 TAO983132:TAP983132 TKK983132:TKL983132 TUG983132:TUH983132 UEC983132:UED983132 UNY983132:UNZ983132 UXU983132:UXV983132 VHQ983132:VHR983132 VRM983132:VRN983132 WBI983132:WBJ983132 WLE983132:WLF983132 WVA983132:WVB983132 SGW983144:SGX983144 IO104:IP104 SK104:SL104 ACG104:ACH104 AMC104:AMD104 AVY104:AVZ104 BFU104:BFV104 BPQ104:BPR104 BZM104:BZN104 CJI104:CJJ104 CTE104:CTF104 DDA104:DDB104 DMW104:DMX104 DWS104:DWT104 EGO104:EGP104 EQK104:EQL104 FAG104:FAH104 FKC104:FKD104 FTY104:FTZ104 GDU104:GDV104 GNQ104:GNR104 GXM104:GXN104 HHI104:HHJ104 HRE104:HRF104 IBA104:IBB104 IKW104:IKX104 IUS104:IUT104 JEO104:JEP104 JOK104:JOL104 JYG104:JYH104 KIC104:KID104 KRY104:KRZ104 LBU104:LBV104 LLQ104:LLR104 LVM104:LVN104 MFI104:MFJ104 MPE104:MPF104 MZA104:MZB104 NIW104:NIX104 NSS104:NST104 OCO104:OCP104 OMK104:OML104 OWG104:OWH104 PGC104:PGD104 PPY104:PPZ104 PZU104:PZV104 QJQ104:QJR104 QTM104:QTN104 RDI104:RDJ104 RNE104:RNF104 RXA104:RXB104 SGW104:SGX104 SQS104:SQT104 TAO104:TAP104 TKK104:TKL104 TUG104:TUH104 UEC104:UED104 UNY104:UNZ104 UXU104:UXV104 VHQ104:VHR104 VRM104:VRN104 WBI104:WBJ104 WLE104:WLF104 WVA104:WVB104 D65644:E65644 IO65640:IP65640 SK65640:SL65640 ACG65640:ACH65640 AMC65640:AMD65640 AVY65640:AVZ65640 BFU65640:BFV65640 BPQ65640:BPR65640 BZM65640:BZN65640 CJI65640:CJJ65640 CTE65640:CTF65640 DDA65640:DDB65640 DMW65640:DMX65640 DWS65640:DWT65640 EGO65640:EGP65640 EQK65640:EQL65640 FAG65640:FAH65640 FKC65640:FKD65640 FTY65640:FTZ65640 GDU65640:GDV65640 GNQ65640:GNR65640 GXM65640:GXN65640 HHI65640:HHJ65640 HRE65640:HRF65640 IBA65640:IBB65640 IKW65640:IKX65640 IUS65640:IUT65640 JEO65640:JEP65640 JOK65640:JOL65640 JYG65640:JYH65640 KIC65640:KID65640 KRY65640:KRZ65640 LBU65640:LBV65640 LLQ65640:LLR65640 LVM65640:LVN65640 MFI65640:MFJ65640 MPE65640:MPF65640 MZA65640:MZB65640 NIW65640:NIX65640 NSS65640:NST65640 OCO65640:OCP65640 OMK65640:OML65640 OWG65640:OWH65640 PGC65640:PGD65640 PPY65640:PPZ65640 PZU65640:PZV65640 QJQ65640:QJR65640 QTM65640:QTN65640 RDI65640:RDJ65640 RNE65640:RNF65640 RXA65640:RXB65640 SGW65640:SGX65640 SQS65640:SQT65640 TAO65640:TAP65640 TKK65640:TKL65640 TUG65640:TUH65640 UEC65640:UED65640 UNY65640:UNZ65640 UXU65640:UXV65640 VHQ65640:VHR65640 VRM65640:VRN65640 WBI65640:WBJ65640 WLE65640:WLF65640 WVA65640:WVB65640 D131180:E131180 IO131176:IP131176 SK131176:SL131176 ACG131176:ACH131176 AMC131176:AMD131176 AVY131176:AVZ131176 BFU131176:BFV131176 BPQ131176:BPR131176 BZM131176:BZN131176 CJI131176:CJJ131176 CTE131176:CTF131176 DDA131176:DDB131176 DMW131176:DMX131176 DWS131176:DWT131176 EGO131176:EGP131176 EQK131176:EQL131176 FAG131176:FAH131176 FKC131176:FKD131176 FTY131176:FTZ131176 GDU131176:GDV131176 GNQ131176:GNR131176 GXM131176:GXN131176 HHI131176:HHJ131176 HRE131176:HRF131176 IBA131176:IBB131176 IKW131176:IKX131176 IUS131176:IUT131176 JEO131176:JEP131176 JOK131176:JOL131176 JYG131176:JYH131176 KIC131176:KID131176 KRY131176:KRZ131176 LBU131176:LBV131176 LLQ131176:LLR131176 LVM131176:LVN131176 MFI131176:MFJ131176 MPE131176:MPF131176 MZA131176:MZB131176 NIW131176:NIX131176 NSS131176:NST131176 OCO131176:OCP131176 OMK131176:OML131176 OWG131176:OWH131176 PGC131176:PGD131176 PPY131176:PPZ131176 PZU131176:PZV131176 QJQ131176:QJR131176 QTM131176:QTN131176 RDI131176:RDJ131176 RNE131176:RNF131176 RXA131176:RXB131176 SGW131176:SGX131176 SQS131176:SQT131176 TAO131176:TAP131176 TKK131176:TKL131176 TUG131176:TUH131176 UEC131176:UED131176 UNY131176:UNZ131176 UXU131176:UXV131176 VHQ131176:VHR131176 VRM131176:VRN131176 WBI131176:WBJ131176 WLE131176:WLF131176 WVA131176:WVB131176 D196716:E196716 IO196712:IP196712 SK196712:SL196712 ACG196712:ACH196712 AMC196712:AMD196712 AVY196712:AVZ196712 BFU196712:BFV196712 BPQ196712:BPR196712 BZM196712:BZN196712 CJI196712:CJJ196712 CTE196712:CTF196712 DDA196712:DDB196712 DMW196712:DMX196712 DWS196712:DWT196712 EGO196712:EGP196712 EQK196712:EQL196712 FAG196712:FAH196712 FKC196712:FKD196712 FTY196712:FTZ196712 GDU196712:GDV196712 GNQ196712:GNR196712 GXM196712:GXN196712 HHI196712:HHJ196712 HRE196712:HRF196712 IBA196712:IBB196712 IKW196712:IKX196712 IUS196712:IUT196712 JEO196712:JEP196712 JOK196712:JOL196712 JYG196712:JYH196712 KIC196712:KID196712 KRY196712:KRZ196712 LBU196712:LBV196712 LLQ196712:LLR196712 LVM196712:LVN196712 MFI196712:MFJ196712 MPE196712:MPF196712 MZA196712:MZB196712 NIW196712:NIX196712 NSS196712:NST196712 OCO196712:OCP196712 OMK196712:OML196712 OWG196712:OWH196712 PGC196712:PGD196712 PPY196712:PPZ196712 PZU196712:PZV196712 QJQ196712:QJR196712 QTM196712:QTN196712 RDI196712:RDJ196712 RNE196712:RNF196712 RXA196712:RXB196712 SGW196712:SGX196712 SQS196712:SQT196712 TAO196712:TAP196712 TKK196712:TKL196712 TUG196712:TUH196712 UEC196712:UED196712 UNY196712:UNZ196712 UXU196712:UXV196712 VHQ196712:VHR196712 VRM196712:VRN196712 WBI196712:WBJ196712 WLE196712:WLF196712 WVA196712:WVB196712 D262252:E262252 IO262248:IP262248 SK262248:SL262248 ACG262248:ACH262248 AMC262248:AMD262248 AVY262248:AVZ262248 BFU262248:BFV262248 BPQ262248:BPR262248 BZM262248:BZN262248 CJI262248:CJJ262248 CTE262248:CTF262248 DDA262248:DDB262248 DMW262248:DMX262248 DWS262248:DWT262248 EGO262248:EGP262248 EQK262248:EQL262248 FAG262248:FAH262248 FKC262248:FKD262248 FTY262248:FTZ262248 GDU262248:GDV262248 GNQ262248:GNR262248 GXM262248:GXN262248 HHI262248:HHJ262248 HRE262248:HRF262248 IBA262248:IBB262248 IKW262248:IKX262248 IUS262248:IUT262248 JEO262248:JEP262248 JOK262248:JOL262248 JYG262248:JYH262248 KIC262248:KID262248 KRY262248:KRZ262248 LBU262248:LBV262248 LLQ262248:LLR262248 LVM262248:LVN262248 MFI262248:MFJ262248 MPE262248:MPF262248 MZA262248:MZB262248 NIW262248:NIX262248 NSS262248:NST262248 OCO262248:OCP262248 OMK262248:OML262248 OWG262248:OWH262248 PGC262248:PGD262248 PPY262248:PPZ262248 PZU262248:PZV262248 QJQ262248:QJR262248 QTM262248:QTN262248 RDI262248:RDJ262248 RNE262248:RNF262248 RXA262248:RXB262248 SGW262248:SGX262248 SQS262248:SQT262248 TAO262248:TAP262248 TKK262248:TKL262248 TUG262248:TUH262248 UEC262248:UED262248 UNY262248:UNZ262248 UXU262248:UXV262248 VHQ262248:VHR262248 VRM262248:VRN262248 WBI262248:WBJ262248 WLE262248:WLF262248 WVA262248:WVB262248 D327788:E327788 IO327784:IP327784 SK327784:SL327784 ACG327784:ACH327784 AMC327784:AMD327784 AVY327784:AVZ327784 BFU327784:BFV327784 BPQ327784:BPR327784 BZM327784:BZN327784 CJI327784:CJJ327784 CTE327784:CTF327784 DDA327784:DDB327784 DMW327784:DMX327784 DWS327784:DWT327784 EGO327784:EGP327784 EQK327784:EQL327784 FAG327784:FAH327784 FKC327784:FKD327784 FTY327784:FTZ327784 GDU327784:GDV327784 GNQ327784:GNR327784 GXM327784:GXN327784 HHI327784:HHJ327784 HRE327784:HRF327784 IBA327784:IBB327784 IKW327784:IKX327784 IUS327784:IUT327784 JEO327784:JEP327784 JOK327784:JOL327784 JYG327784:JYH327784 KIC327784:KID327784 KRY327784:KRZ327784 LBU327784:LBV327784 LLQ327784:LLR327784 LVM327784:LVN327784 MFI327784:MFJ327784 MPE327784:MPF327784 MZA327784:MZB327784 NIW327784:NIX327784 NSS327784:NST327784 OCO327784:OCP327784 OMK327784:OML327784 OWG327784:OWH327784 PGC327784:PGD327784 PPY327784:PPZ327784 PZU327784:PZV327784 QJQ327784:QJR327784 QTM327784:QTN327784 RDI327784:RDJ327784 RNE327784:RNF327784 RXA327784:RXB327784 SGW327784:SGX327784 SQS327784:SQT327784 TAO327784:TAP327784 TKK327784:TKL327784 TUG327784:TUH327784 UEC327784:UED327784 UNY327784:UNZ327784 UXU327784:UXV327784 VHQ327784:VHR327784 VRM327784:VRN327784 WBI327784:WBJ327784 WLE327784:WLF327784 WVA327784:WVB327784 D393324:E393324 IO393320:IP393320 SK393320:SL393320 ACG393320:ACH393320 AMC393320:AMD393320 AVY393320:AVZ393320 BFU393320:BFV393320 BPQ393320:BPR393320 BZM393320:BZN393320 CJI393320:CJJ393320 CTE393320:CTF393320 DDA393320:DDB393320 DMW393320:DMX393320 DWS393320:DWT393320 EGO393320:EGP393320 EQK393320:EQL393320 FAG393320:FAH393320 FKC393320:FKD393320 FTY393320:FTZ393320 GDU393320:GDV393320 GNQ393320:GNR393320 GXM393320:GXN393320 HHI393320:HHJ393320 HRE393320:HRF393320 IBA393320:IBB393320 IKW393320:IKX393320 IUS393320:IUT393320 JEO393320:JEP393320 JOK393320:JOL393320 JYG393320:JYH393320 KIC393320:KID393320 KRY393320:KRZ393320 LBU393320:LBV393320 LLQ393320:LLR393320 LVM393320:LVN393320 MFI393320:MFJ393320 MPE393320:MPF393320 MZA393320:MZB393320 NIW393320:NIX393320 NSS393320:NST393320 OCO393320:OCP393320 OMK393320:OML393320 OWG393320:OWH393320 PGC393320:PGD393320 PPY393320:PPZ393320 PZU393320:PZV393320 QJQ393320:QJR393320 QTM393320:QTN393320 RDI393320:RDJ393320 RNE393320:RNF393320 RXA393320:RXB393320 SGW393320:SGX393320 SQS393320:SQT393320 TAO393320:TAP393320 TKK393320:TKL393320 TUG393320:TUH393320 UEC393320:UED393320 UNY393320:UNZ393320 UXU393320:UXV393320 VHQ393320:VHR393320 VRM393320:VRN393320 WBI393320:WBJ393320 WLE393320:WLF393320 WVA393320:WVB393320 D458860:E458860 IO458856:IP458856 SK458856:SL458856 ACG458856:ACH458856 AMC458856:AMD458856 AVY458856:AVZ458856 BFU458856:BFV458856 BPQ458856:BPR458856 BZM458856:BZN458856 CJI458856:CJJ458856 CTE458856:CTF458856 DDA458856:DDB458856 DMW458856:DMX458856 DWS458856:DWT458856 EGO458856:EGP458856 EQK458856:EQL458856 FAG458856:FAH458856 FKC458856:FKD458856 FTY458856:FTZ458856 GDU458856:GDV458856 GNQ458856:GNR458856 GXM458856:GXN458856 HHI458856:HHJ458856 HRE458856:HRF458856 IBA458856:IBB458856 IKW458856:IKX458856 IUS458856:IUT458856 JEO458856:JEP458856 JOK458856:JOL458856 JYG458856:JYH458856 KIC458856:KID458856 KRY458856:KRZ458856 LBU458856:LBV458856 LLQ458856:LLR458856 LVM458856:LVN458856 MFI458856:MFJ458856 MPE458856:MPF458856 MZA458856:MZB458856 NIW458856:NIX458856 NSS458856:NST458856 OCO458856:OCP458856 OMK458856:OML458856 OWG458856:OWH458856 PGC458856:PGD458856 PPY458856:PPZ458856 PZU458856:PZV458856 QJQ458856:QJR458856 QTM458856:QTN458856 RDI458856:RDJ458856 RNE458856:RNF458856 RXA458856:RXB458856 SGW458856:SGX458856 SQS458856:SQT458856 TAO458856:TAP458856 TKK458856:TKL458856 TUG458856:TUH458856 UEC458856:UED458856 UNY458856:UNZ458856 UXU458856:UXV458856 VHQ458856:VHR458856 VRM458856:VRN458856 WBI458856:WBJ458856 WLE458856:WLF458856 WVA458856:WVB458856 D524396:E524396 IO524392:IP524392 SK524392:SL524392 ACG524392:ACH524392 AMC524392:AMD524392 AVY524392:AVZ524392 BFU524392:BFV524392 BPQ524392:BPR524392 BZM524392:BZN524392 CJI524392:CJJ524392 CTE524392:CTF524392 DDA524392:DDB524392 DMW524392:DMX524392 DWS524392:DWT524392 EGO524392:EGP524392 EQK524392:EQL524392 FAG524392:FAH524392 FKC524392:FKD524392 FTY524392:FTZ524392 GDU524392:GDV524392 GNQ524392:GNR524392 GXM524392:GXN524392 HHI524392:HHJ524392 HRE524392:HRF524392 IBA524392:IBB524392 IKW524392:IKX524392 IUS524392:IUT524392 JEO524392:JEP524392 JOK524392:JOL524392 JYG524392:JYH524392 KIC524392:KID524392 KRY524392:KRZ524392 LBU524392:LBV524392 LLQ524392:LLR524392 LVM524392:LVN524392 MFI524392:MFJ524392 MPE524392:MPF524392 MZA524392:MZB524392 NIW524392:NIX524392 NSS524392:NST524392 OCO524392:OCP524392 OMK524392:OML524392 OWG524392:OWH524392 PGC524392:PGD524392 PPY524392:PPZ524392 PZU524392:PZV524392 QJQ524392:QJR524392 QTM524392:QTN524392 RDI524392:RDJ524392 RNE524392:RNF524392 RXA524392:RXB524392 SGW524392:SGX524392 SQS524392:SQT524392 TAO524392:TAP524392 TKK524392:TKL524392 TUG524392:TUH524392 UEC524392:UED524392 UNY524392:UNZ524392 UXU524392:UXV524392 VHQ524392:VHR524392 VRM524392:VRN524392 WBI524392:WBJ524392 WLE524392:WLF524392 WVA524392:WVB524392 D589932:E589932 IO589928:IP589928 SK589928:SL589928 ACG589928:ACH589928 AMC589928:AMD589928 AVY589928:AVZ589928 BFU589928:BFV589928 BPQ589928:BPR589928 BZM589928:BZN589928 CJI589928:CJJ589928 CTE589928:CTF589928 DDA589928:DDB589928 DMW589928:DMX589928 DWS589928:DWT589928 EGO589928:EGP589928 EQK589928:EQL589928 FAG589928:FAH589928 FKC589928:FKD589928 FTY589928:FTZ589928 GDU589928:GDV589928 GNQ589928:GNR589928 GXM589928:GXN589928 HHI589928:HHJ589928 HRE589928:HRF589928 IBA589928:IBB589928 IKW589928:IKX589928 IUS589928:IUT589928 JEO589928:JEP589928 JOK589928:JOL589928 JYG589928:JYH589928 KIC589928:KID589928 KRY589928:KRZ589928 LBU589928:LBV589928 LLQ589928:LLR589928 LVM589928:LVN589928 MFI589928:MFJ589928 MPE589928:MPF589928 MZA589928:MZB589928 NIW589928:NIX589928 NSS589928:NST589928 OCO589928:OCP589928 OMK589928:OML589928 OWG589928:OWH589928 PGC589928:PGD589928 PPY589928:PPZ589928 PZU589928:PZV589928 QJQ589928:QJR589928 QTM589928:QTN589928 RDI589928:RDJ589928 RNE589928:RNF589928 RXA589928:RXB589928 SGW589928:SGX589928 SQS589928:SQT589928 TAO589928:TAP589928 TKK589928:TKL589928 TUG589928:TUH589928 UEC589928:UED589928 UNY589928:UNZ589928 UXU589928:UXV589928 VHQ589928:VHR589928 VRM589928:VRN589928 WBI589928:WBJ589928 WLE589928:WLF589928 WVA589928:WVB589928 D655468:E655468 IO655464:IP655464 SK655464:SL655464 ACG655464:ACH655464 AMC655464:AMD655464 AVY655464:AVZ655464 BFU655464:BFV655464 BPQ655464:BPR655464 BZM655464:BZN655464 CJI655464:CJJ655464 CTE655464:CTF655464 DDA655464:DDB655464 DMW655464:DMX655464 DWS655464:DWT655464 EGO655464:EGP655464 EQK655464:EQL655464 FAG655464:FAH655464 FKC655464:FKD655464 FTY655464:FTZ655464 GDU655464:GDV655464 GNQ655464:GNR655464 GXM655464:GXN655464 HHI655464:HHJ655464 HRE655464:HRF655464 IBA655464:IBB655464 IKW655464:IKX655464 IUS655464:IUT655464 JEO655464:JEP655464 JOK655464:JOL655464 JYG655464:JYH655464 KIC655464:KID655464 KRY655464:KRZ655464 LBU655464:LBV655464 LLQ655464:LLR655464 LVM655464:LVN655464 MFI655464:MFJ655464 MPE655464:MPF655464 MZA655464:MZB655464 NIW655464:NIX655464 NSS655464:NST655464 OCO655464:OCP655464 OMK655464:OML655464 OWG655464:OWH655464 PGC655464:PGD655464 PPY655464:PPZ655464 PZU655464:PZV655464 QJQ655464:QJR655464 QTM655464:QTN655464 RDI655464:RDJ655464 RNE655464:RNF655464 RXA655464:RXB655464 SGW655464:SGX655464 SQS655464:SQT655464 TAO655464:TAP655464 TKK655464:TKL655464 TUG655464:TUH655464 UEC655464:UED655464 UNY655464:UNZ655464 UXU655464:UXV655464 VHQ655464:VHR655464 VRM655464:VRN655464 WBI655464:WBJ655464 WLE655464:WLF655464 WVA655464:WVB655464 D721004:E721004 IO721000:IP721000 SK721000:SL721000 ACG721000:ACH721000 AMC721000:AMD721000 AVY721000:AVZ721000 BFU721000:BFV721000 BPQ721000:BPR721000 BZM721000:BZN721000 CJI721000:CJJ721000 CTE721000:CTF721000 DDA721000:DDB721000 DMW721000:DMX721000 DWS721000:DWT721000 EGO721000:EGP721000 EQK721000:EQL721000 FAG721000:FAH721000 FKC721000:FKD721000 FTY721000:FTZ721000 GDU721000:GDV721000 GNQ721000:GNR721000 GXM721000:GXN721000 HHI721000:HHJ721000 HRE721000:HRF721000 IBA721000:IBB721000 IKW721000:IKX721000 IUS721000:IUT721000 JEO721000:JEP721000 JOK721000:JOL721000 JYG721000:JYH721000 KIC721000:KID721000 KRY721000:KRZ721000 LBU721000:LBV721000 LLQ721000:LLR721000 LVM721000:LVN721000 MFI721000:MFJ721000 MPE721000:MPF721000 MZA721000:MZB721000 NIW721000:NIX721000 NSS721000:NST721000 OCO721000:OCP721000 OMK721000:OML721000 OWG721000:OWH721000 PGC721000:PGD721000 PPY721000:PPZ721000 PZU721000:PZV721000 QJQ721000:QJR721000 QTM721000:QTN721000 RDI721000:RDJ721000 RNE721000:RNF721000 RXA721000:RXB721000 SGW721000:SGX721000 SQS721000:SQT721000 TAO721000:TAP721000 TKK721000:TKL721000 TUG721000:TUH721000 UEC721000:UED721000 UNY721000:UNZ721000 UXU721000:UXV721000 VHQ721000:VHR721000 VRM721000:VRN721000 WBI721000:WBJ721000 WLE721000:WLF721000 WVA721000:WVB721000 D786540:E786540 IO786536:IP786536 SK786536:SL786536 ACG786536:ACH786536 AMC786536:AMD786536 AVY786536:AVZ786536 BFU786536:BFV786536 BPQ786536:BPR786536 BZM786536:BZN786536 CJI786536:CJJ786536 CTE786536:CTF786536 DDA786536:DDB786536 DMW786536:DMX786536 DWS786536:DWT786536 EGO786536:EGP786536 EQK786536:EQL786536 FAG786536:FAH786536 FKC786536:FKD786536 FTY786536:FTZ786536 GDU786536:GDV786536 GNQ786536:GNR786536 GXM786536:GXN786536 HHI786536:HHJ786536 HRE786536:HRF786536 IBA786536:IBB786536 IKW786536:IKX786536 IUS786536:IUT786536 JEO786536:JEP786536 JOK786536:JOL786536 JYG786536:JYH786536 KIC786536:KID786536 KRY786536:KRZ786536 LBU786536:LBV786536 LLQ786536:LLR786536 LVM786536:LVN786536 MFI786536:MFJ786536 MPE786536:MPF786536 MZA786536:MZB786536 NIW786536:NIX786536 NSS786536:NST786536 OCO786536:OCP786536 OMK786536:OML786536 OWG786536:OWH786536 PGC786536:PGD786536 PPY786536:PPZ786536 PZU786536:PZV786536 QJQ786536:QJR786536 QTM786536:QTN786536 RDI786536:RDJ786536 RNE786536:RNF786536 RXA786536:RXB786536 SGW786536:SGX786536 SQS786536:SQT786536 TAO786536:TAP786536 TKK786536:TKL786536 TUG786536:TUH786536 UEC786536:UED786536 UNY786536:UNZ786536 UXU786536:UXV786536 VHQ786536:VHR786536 VRM786536:VRN786536 WBI786536:WBJ786536 WLE786536:WLF786536 WVA786536:WVB786536 D852076:E852076 IO852072:IP852072 SK852072:SL852072 ACG852072:ACH852072 AMC852072:AMD852072 AVY852072:AVZ852072 BFU852072:BFV852072 BPQ852072:BPR852072 BZM852072:BZN852072 CJI852072:CJJ852072 CTE852072:CTF852072 DDA852072:DDB852072 DMW852072:DMX852072 DWS852072:DWT852072 EGO852072:EGP852072 EQK852072:EQL852072 FAG852072:FAH852072 FKC852072:FKD852072 FTY852072:FTZ852072 GDU852072:GDV852072 GNQ852072:GNR852072 GXM852072:GXN852072 HHI852072:HHJ852072 HRE852072:HRF852072 IBA852072:IBB852072 IKW852072:IKX852072 IUS852072:IUT852072 JEO852072:JEP852072 JOK852072:JOL852072 JYG852072:JYH852072 KIC852072:KID852072 KRY852072:KRZ852072 LBU852072:LBV852072 LLQ852072:LLR852072 LVM852072:LVN852072 MFI852072:MFJ852072 MPE852072:MPF852072 MZA852072:MZB852072 NIW852072:NIX852072 NSS852072:NST852072 OCO852072:OCP852072 OMK852072:OML852072 OWG852072:OWH852072 PGC852072:PGD852072 PPY852072:PPZ852072 PZU852072:PZV852072 QJQ852072:QJR852072 QTM852072:QTN852072 RDI852072:RDJ852072 RNE852072:RNF852072 RXA852072:RXB852072 SGW852072:SGX852072 SQS852072:SQT852072 TAO852072:TAP852072 TKK852072:TKL852072 TUG852072:TUH852072 UEC852072:UED852072 UNY852072:UNZ852072 UXU852072:UXV852072 VHQ852072:VHR852072 VRM852072:VRN852072 WBI852072:WBJ852072 WLE852072:WLF852072 WVA852072:WVB852072 D917612:E917612 IO917608:IP917608 SK917608:SL917608 ACG917608:ACH917608 AMC917608:AMD917608 AVY917608:AVZ917608 BFU917608:BFV917608 BPQ917608:BPR917608 BZM917608:BZN917608 CJI917608:CJJ917608 CTE917608:CTF917608 DDA917608:DDB917608 DMW917608:DMX917608 DWS917608:DWT917608 EGO917608:EGP917608 EQK917608:EQL917608 FAG917608:FAH917608 FKC917608:FKD917608 FTY917608:FTZ917608 GDU917608:GDV917608 GNQ917608:GNR917608 GXM917608:GXN917608 HHI917608:HHJ917608 HRE917608:HRF917608 IBA917608:IBB917608 IKW917608:IKX917608 IUS917608:IUT917608 JEO917608:JEP917608 JOK917608:JOL917608 JYG917608:JYH917608 KIC917608:KID917608 KRY917608:KRZ917608 LBU917608:LBV917608 LLQ917608:LLR917608 LVM917608:LVN917608 MFI917608:MFJ917608 MPE917608:MPF917608 MZA917608:MZB917608 NIW917608:NIX917608 NSS917608:NST917608 OCO917608:OCP917608 OMK917608:OML917608 OWG917608:OWH917608 PGC917608:PGD917608 PPY917608:PPZ917608 PZU917608:PZV917608 QJQ917608:QJR917608 QTM917608:QTN917608 RDI917608:RDJ917608 RNE917608:RNF917608 RXA917608:RXB917608 SGW917608:SGX917608 SQS917608:SQT917608 TAO917608:TAP917608 TKK917608:TKL917608 TUG917608:TUH917608 UEC917608:UED917608 UNY917608:UNZ917608 UXU917608:UXV917608 VHQ917608:VHR917608 VRM917608:VRN917608 WBI917608:WBJ917608 WLE917608:WLF917608 WVA917608:WVB917608 D983148:E983148 IO983144:IP983144 SK983144:SL983144 ACG983144:ACH983144 AMC983144:AMD983144 AVY983144:AVZ983144 BFU983144:BFV983144 BPQ983144:BPR983144 BZM983144:BZN983144 CJI983144:CJJ983144 CTE983144:CTF983144 DDA983144:DDB983144 DMW983144:DMX983144 DWS983144:DWT983144 EGO983144:EGP983144 EQK983144:EQL983144 FAG983144:FAH983144 FKC983144:FKD983144 FTY983144:FTZ983144 GDU983144:GDV983144 GNQ983144:GNR983144 GXM983144:GXN983144 HHI983144:HHJ983144 HRE983144:HRF983144 IBA983144:IBB983144 IKW983144:IKX983144 IUS983144:IUT983144 JEO983144:JEP983144 JOK983144:JOL983144 JYG983144:JYH983144 KIC983144:KID983144 KRY983144:KRZ983144 LBU983144:LBV983144 LLQ983144:LLR983144 LVM983144:LVN983144 MFI983144:MFJ983144 MPE983144:MPF983144 MZA983144:MZB983144 NIW983144:NIX983144 NSS983144:NST983144 OCO983144:OCP983144 OMK983144:OML983144 OWG983144:OWH983144 PGC983144:PGD983144 PPY983144:PPZ983144 PZU983144:PZV983144 QJQ983144:QJR983144 QTM983144:QTN983144 RDI983144:RDJ983144 RNE983144:RNF983144 RXA983144:RXB983144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2DA61-08C0-4C38-8847-CE9B6BF2CDB7}">
  <dimension ref="A1:U118"/>
  <sheetViews>
    <sheetView zoomScale="85" zoomScaleNormal="85" workbookViewId="0">
      <pane xSplit="1" ySplit="1" topLeftCell="B2" activePane="bottomRight" state="frozen"/>
      <selection pane="topRight" activeCell="B1" sqref="B1"/>
      <selection pane="bottomLeft" activeCell="A2" sqref="A2"/>
      <selection pane="bottomRight" activeCell="C2" sqref="C2"/>
    </sheetView>
  </sheetViews>
  <sheetFormatPr defaultRowHeight="12.75" outlineLevelRow="1" outlineLevelCol="1" x14ac:dyDescent="0.2"/>
  <cols>
    <col min="1" max="1" width="33.28515625" style="362" hidden="1" customWidth="1" outlineLevel="1"/>
    <col min="2" max="2" width="10.5703125" style="362" hidden="1" customWidth="1" outlineLevel="1"/>
    <col min="3" max="3" width="74.42578125" style="295" customWidth="1" collapsed="1"/>
    <col min="4" max="4" width="24.7109375" style="253" customWidth="1"/>
    <col min="5" max="5" width="18" style="253" customWidth="1"/>
    <col min="6" max="7" width="17.85546875" style="292" customWidth="1"/>
    <col min="8" max="8" width="17.7109375" style="292" customWidth="1"/>
    <col min="9" max="9" width="18" style="292" customWidth="1"/>
    <col min="10" max="10" width="17.85546875" style="292" customWidth="1"/>
    <col min="11" max="11" width="44" style="292" customWidth="1"/>
    <col min="12" max="12" width="13.28515625" style="292" customWidth="1"/>
    <col min="13" max="13" width="24" style="292" bestFit="1" customWidth="1"/>
    <col min="14" max="14" width="2.7109375" style="292" customWidth="1"/>
    <col min="15" max="15" width="14.140625" style="253" bestFit="1" customWidth="1"/>
    <col min="16" max="16" width="2.42578125" style="253" customWidth="1"/>
    <col min="17" max="17" width="17" style="253" bestFit="1" customWidth="1"/>
    <col min="18" max="18" width="2.28515625" style="253" customWidth="1"/>
    <col min="19" max="19" width="18.28515625" style="253" bestFit="1" customWidth="1"/>
    <col min="20" max="20" width="2.140625" style="253" customWidth="1"/>
    <col min="21" max="21" width="19.7109375" style="253" bestFit="1" customWidth="1"/>
    <col min="22" max="258" width="9.140625" style="253"/>
    <col min="259" max="259" width="75.28515625" style="253" customWidth="1"/>
    <col min="260" max="260" width="26.140625" style="253" customWidth="1"/>
    <col min="261" max="261" width="64.140625" style="253" customWidth="1"/>
    <col min="262" max="270" width="13.28515625" style="253" customWidth="1"/>
    <col min="271" max="271" width="14.140625" style="253" bestFit="1" customWidth="1"/>
    <col min="272" max="514" width="9.140625" style="253"/>
    <col min="515" max="515" width="75.28515625" style="253" customWidth="1"/>
    <col min="516" max="516" width="26.140625" style="253" customWidth="1"/>
    <col min="517" max="517" width="64.140625" style="253" customWidth="1"/>
    <col min="518" max="526" width="13.28515625" style="253" customWidth="1"/>
    <col min="527" max="527" width="14.140625" style="253" bestFit="1" customWidth="1"/>
    <col min="528" max="770" width="9.140625" style="253"/>
    <col min="771" max="771" width="75.28515625" style="253" customWidth="1"/>
    <col min="772" max="772" width="26.140625" style="253" customWidth="1"/>
    <col min="773" max="773" width="64.140625" style="253" customWidth="1"/>
    <col min="774" max="782" width="13.28515625" style="253" customWidth="1"/>
    <col min="783" max="783" width="14.140625" style="253" bestFit="1" customWidth="1"/>
    <col min="784" max="1026" width="9.140625" style="253"/>
    <col min="1027" max="1027" width="75.28515625" style="253" customWidth="1"/>
    <col min="1028" max="1028" width="26.140625" style="253" customWidth="1"/>
    <col min="1029" max="1029" width="64.140625" style="253" customWidth="1"/>
    <col min="1030" max="1038" width="13.28515625" style="253" customWidth="1"/>
    <col min="1039" max="1039" width="14.140625" style="253" bestFit="1" customWidth="1"/>
    <col min="1040" max="1282" width="9.140625" style="253"/>
    <col min="1283" max="1283" width="75.28515625" style="253" customWidth="1"/>
    <col min="1284" max="1284" width="26.140625" style="253" customWidth="1"/>
    <col min="1285" max="1285" width="64.140625" style="253" customWidth="1"/>
    <col min="1286" max="1294" width="13.28515625" style="253" customWidth="1"/>
    <col min="1295" max="1295" width="14.140625" style="253" bestFit="1" customWidth="1"/>
    <col min="1296" max="1538" width="9.140625" style="253"/>
    <col min="1539" max="1539" width="75.28515625" style="253" customWidth="1"/>
    <col min="1540" max="1540" width="26.140625" style="253" customWidth="1"/>
    <col min="1541" max="1541" width="64.140625" style="253" customWidth="1"/>
    <col min="1542" max="1550" width="13.28515625" style="253" customWidth="1"/>
    <col min="1551" max="1551" width="14.140625" style="253" bestFit="1" customWidth="1"/>
    <col min="1552" max="1794" width="9.140625" style="253"/>
    <col min="1795" max="1795" width="75.28515625" style="253" customWidth="1"/>
    <col min="1796" max="1796" width="26.140625" style="253" customWidth="1"/>
    <col min="1797" max="1797" width="64.140625" style="253" customWidth="1"/>
    <col min="1798" max="1806" width="13.28515625" style="253" customWidth="1"/>
    <col min="1807" max="1807" width="14.140625" style="253" bestFit="1" customWidth="1"/>
    <col min="1808" max="2050" width="9.140625" style="253"/>
    <col min="2051" max="2051" width="75.28515625" style="253" customWidth="1"/>
    <col min="2052" max="2052" width="26.140625" style="253" customWidth="1"/>
    <col min="2053" max="2053" width="64.140625" style="253" customWidth="1"/>
    <col min="2054" max="2062" width="13.28515625" style="253" customWidth="1"/>
    <col min="2063" max="2063" width="14.140625" style="253" bestFit="1" customWidth="1"/>
    <col min="2064" max="2306" width="9.140625" style="253"/>
    <col min="2307" max="2307" width="75.28515625" style="253" customWidth="1"/>
    <col min="2308" max="2308" width="26.140625" style="253" customWidth="1"/>
    <col min="2309" max="2309" width="64.140625" style="253" customWidth="1"/>
    <col min="2310" max="2318" width="13.28515625" style="253" customWidth="1"/>
    <col min="2319" max="2319" width="14.140625" style="253" bestFit="1" customWidth="1"/>
    <col min="2320" max="2562" width="9.140625" style="253"/>
    <col min="2563" max="2563" width="75.28515625" style="253" customWidth="1"/>
    <col min="2564" max="2564" width="26.140625" style="253" customWidth="1"/>
    <col min="2565" max="2565" width="64.140625" style="253" customWidth="1"/>
    <col min="2566" max="2574" width="13.28515625" style="253" customWidth="1"/>
    <col min="2575" max="2575" width="14.140625" style="253" bestFit="1" customWidth="1"/>
    <col min="2576" max="2818" width="9.140625" style="253"/>
    <col min="2819" max="2819" width="75.28515625" style="253" customWidth="1"/>
    <col min="2820" max="2820" width="26.140625" style="253" customWidth="1"/>
    <col min="2821" max="2821" width="64.140625" style="253" customWidth="1"/>
    <col min="2822" max="2830" width="13.28515625" style="253" customWidth="1"/>
    <col min="2831" max="2831" width="14.140625" style="253" bestFit="1" customWidth="1"/>
    <col min="2832" max="3074" width="9.140625" style="253"/>
    <col min="3075" max="3075" width="75.28515625" style="253" customWidth="1"/>
    <col min="3076" max="3076" width="26.140625" style="253" customWidth="1"/>
    <col min="3077" max="3077" width="64.140625" style="253" customWidth="1"/>
    <col min="3078" max="3086" width="13.28515625" style="253" customWidth="1"/>
    <col min="3087" max="3087" width="14.140625" style="253" bestFit="1" customWidth="1"/>
    <col min="3088" max="3330" width="9.140625" style="253"/>
    <col min="3331" max="3331" width="75.28515625" style="253" customWidth="1"/>
    <col min="3332" max="3332" width="26.140625" style="253" customWidth="1"/>
    <col min="3333" max="3333" width="64.140625" style="253" customWidth="1"/>
    <col min="3334" max="3342" width="13.28515625" style="253" customWidth="1"/>
    <col min="3343" max="3343" width="14.140625" style="253" bestFit="1" customWidth="1"/>
    <col min="3344" max="3586" width="9.140625" style="253"/>
    <col min="3587" max="3587" width="75.28515625" style="253" customWidth="1"/>
    <col min="3588" max="3588" width="26.140625" style="253" customWidth="1"/>
    <col min="3589" max="3589" width="64.140625" style="253" customWidth="1"/>
    <col min="3590" max="3598" width="13.28515625" style="253" customWidth="1"/>
    <col min="3599" max="3599" width="14.140625" style="253" bestFit="1" customWidth="1"/>
    <col min="3600" max="3842" width="9.140625" style="253"/>
    <col min="3843" max="3843" width="75.28515625" style="253" customWidth="1"/>
    <col min="3844" max="3844" width="26.140625" style="253" customWidth="1"/>
    <col min="3845" max="3845" width="64.140625" style="253" customWidth="1"/>
    <col min="3846" max="3854" width="13.28515625" style="253" customWidth="1"/>
    <col min="3855" max="3855" width="14.140625" style="253" bestFit="1" customWidth="1"/>
    <col min="3856" max="4098" width="9.140625" style="253"/>
    <col min="4099" max="4099" width="75.28515625" style="253" customWidth="1"/>
    <col min="4100" max="4100" width="26.140625" style="253" customWidth="1"/>
    <col min="4101" max="4101" width="64.140625" style="253" customWidth="1"/>
    <col min="4102" max="4110" width="13.28515625" style="253" customWidth="1"/>
    <col min="4111" max="4111" width="14.140625" style="253" bestFit="1" customWidth="1"/>
    <col min="4112" max="4354" width="9.140625" style="253"/>
    <col min="4355" max="4355" width="75.28515625" style="253" customWidth="1"/>
    <col min="4356" max="4356" width="26.140625" style="253" customWidth="1"/>
    <col min="4357" max="4357" width="64.140625" style="253" customWidth="1"/>
    <col min="4358" max="4366" width="13.28515625" style="253" customWidth="1"/>
    <col min="4367" max="4367" width="14.140625" style="253" bestFit="1" customWidth="1"/>
    <col min="4368" max="4610" width="9.140625" style="253"/>
    <col min="4611" max="4611" width="75.28515625" style="253" customWidth="1"/>
    <col min="4612" max="4612" width="26.140625" style="253" customWidth="1"/>
    <col min="4613" max="4613" width="64.140625" style="253" customWidth="1"/>
    <col min="4614" max="4622" width="13.28515625" style="253" customWidth="1"/>
    <col min="4623" max="4623" width="14.140625" style="253" bestFit="1" customWidth="1"/>
    <col min="4624" max="4866" width="9.140625" style="253"/>
    <col min="4867" max="4867" width="75.28515625" style="253" customWidth="1"/>
    <col min="4868" max="4868" width="26.140625" style="253" customWidth="1"/>
    <col min="4869" max="4869" width="64.140625" style="253" customWidth="1"/>
    <col min="4870" max="4878" width="13.28515625" style="253" customWidth="1"/>
    <col min="4879" max="4879" width="14.140625" style="253" bestFit="1" customWidth="1"/>
    <col min="4880" max="5122" width="9.140625" style="253"/>
    <col min="5123" max="5123" width="75.28515625" style="253" customWidth="1"/>
    <col min="5124" max="5124" width="26.140625" style="253" customWidth="1"/>
    <col min="5125" max="5125" width="64.140625" style="253" customWidth="1"/>
    <col min="5126" max="5134" width="13.28515625" style="253" customWidth="1"/>
    <col min="5135" max="5135" width="14.140625" style="253" bestFit="1" customWidth="1"/>
    <col min="5136" max="5378" width="9.140625" style="253"/>
    <col min="5379" max="5379" width="75.28515625" style="253" customWidth="1"/>
    <col min="5380" max="5380" width="26.140625" style="253" customWidth="1"/>
    <col min="5381" max="5381" width="64.140625" style="253" customWidth="1"/>
    <col min="5382" max="5390" width="13.28515625" style="253" customWidth="1"/>
    <col min="5391" max="5391" width="14.140625" style="253" bestFit="1" customWidth="1"/>
    <col min="5392" max="5634" width="9.140625" style="253"/>
    <col min="5635" max="5635" width="75.28515625" style="253" customWidth="1"/>
    <col min="5636" max="5636" width="26.140625" style="253" customWidth="1"/>
    <col min="5637" max="5637" width="64.140625" style="253" customWidth="1"/>
    <col min="5638" max="5646" width="13.28515625" style="253" customWidth="1"/>
    <col min="5647" max="5647" width="14.140625" style="253" bestFit="1" customWidth="1"/>
    <col min="5648" max="5890" width="9.140625" style="253"/>
    <col min="5891" max="5891" width="75.28515625" style="253" customWidth="1"/>
    <col min="5892" max="5892" width="26.140625" style="253" customWidth="1"/>
    <col min="5893" max="5893" width="64.140625" style="253" customWidth="1"/>
    <col min="5894" max="5902" width="13.28515625" style="253" customWidth="1"/>
    <col min="5903" max="5903" width="14.140625" style="253" bestFit="1" customWidth="1"/>
    <col min="5904" max="6146" width="9.140625" style="253"/>
    <col min="6147" max="6147" width="75.28515625" style="253" customWidth="1"/>
    <col min="6148" max="6148" width="26.140625" style="253" customWidth="1"/>
    <col min="6149" max="6149" width="64.140625" style="253" customWidth="1"/>
    <col min="6150" max="6158" width="13.28515625" style="253" customWidth="1"/>
    <col min="6159" max="6159" width="14.140625" style="253" bestFit="1" customWidth="1"/>
    <col min="6160" max="6402" width="9.140625" style="253"/>
    <col min="6403" max="6403" width="75.28515625" style="253" customWidth="1"/>
    <col min="6404" max="6404" width="26.140625" style="253" customWidth="1"/>
    <col min="6405" max="6405" width="64.140625" style="253" customWidth="1"/>
    <col min="6406" max="6414" width="13.28515625" style="253" customWidth="1"/>
    <col min="6415" max="6415" width="14.140625" style="253" bestFit="1" customWidth="1"/>
    <col min="6416" max="6658" width="9.140625" style="253"/>
    <col min="6659" max="6659" width="75.28515625" style="253" customWidth="1"/>
    <col min="6660" max="6660" width="26.140625" style="253" customWidth="1"/>
    <col min="6661" max="6661" width="64.140625" style="253" customWidth="1"/>
    <col min="6662" max="6670" width="13.28515625" style="253" customWidth="1"/>
    <col min="6671" max="6671" width="14.140625" style="253" bestFit="1" customWidth="1"/>
    <col min="6672" max="6914" width="9.140625" style="253"/>
    <col min="6915" max="6915" width="75.28515625" style="253" customWidth="1"/>
    <col min="6916" max="6916" width="26.140625" style="253" customWidth="1"/>
    <col min="6917" max="6917" width="64.140625" style="253" customWidth="1"/>
    <col min="6918" max="6926" width="13.28515625" style="253" customWidth="1"/>
    <col min="6927" max="6927" width="14.140625" style="253" bestFit="1" customWidth="1"/>
    <col min="6928" max="7170" width="9.140625" style="253"/>
    <col min="7171" max="7171" width="75.28515625" style="253" customWidth="1"/>
    <col min="7172" max="7172" width="26.140625" style="253" customWidth="1"/>
    <col min="7173" max="7173" width="64.140625" style="253" customWidth="1"/>
    <col min="7174" max="7182" width="13.28515625" style="253" customWidth="1"/>
    <col min="7183" max="7183" width="14.140625" style="253" bestFit="1" customWidth="1"/>
    <col min="7184" max="7426" width="9.140625" style="253"/>
    <col min="7427" max="7427" width="75.28515625" style="253" customWidth="1"/>
    <col min="7428" max="7428" width="26.140625" style="253" customWidth="1"/>
    <col min="7429" max="7429" width="64.140625" style="253" customWidth="1"/>
    <col min="7430" max="7438" width="13.28515625" style="253" customWidth="1"/>
    <col min="7439" max="7439" width="14.140625" style="253" bestFit="1" customWidth="1"/>
    <col min="7440" max="7682" width="9.140625" style="253"/>
    <col min="7683" max="7683" width="75.28515625" style="253" customWidth="1"/>
    <col min="7684" max="7684" width="26.140625" style="253" customWidth="1"/>
    <col min="7685" max="7685" width="64.140625" style="253" customWidth="1"/>
    <col min="7686" max="7694" width="13.28515625" style="253" customWidth="1"/>
    <col min="7695" max="7695" width="14.140625" style="253" bestFit="1" customWidth="1"/>
    <col min="7696" max="7938" width="9.140625" style="253"/>
    <col min="7939" max="7939" width="75.28515625" style="253" customWidth="1"/>
    <col min="7940" max="7940" width="26.140625" style="253" customWidth="1"/>
    <col min="7941" max="7941" width="64.140625" style="253" customWidth="1"/>
    <col min="7942" max="7950" width="13.28515625" style="253" customWidth="1"/>
    <col min="7951" max="7951" width="14.140625" style="253" bestFit="1" customWidth="1"/>
    <col min="7952" max="8194" width="9.140625" style="253"/>
    <col min="8195" max="8195" width="75.28515625" style="253" customWidth="1"/>
    <col min="8196" max="8196" width="26.140625" style="253" customWidth="1"/>
    <col min="8197" max="8197" width="64.140625" style="253" customWidth="1"/>
    <col min="8198" max="8206" width="13.28515625" style="253" customWidth="1"/>
    <col min="8207" max="8207" width="14.140625" style="253" bestFit="1" customWidth="1"/>
    <col min="8208" max="8450" width="9.140625" style="253"/>
    <col min="8451" max="8451" width="75.28515625" style="253" customWidth="1"/>
    <col min="8452" max="8452" width="26.140625" style="253" customWidth="1"/>
    <col min="8453" max="8453" width="64.140625" style="253" customWidth="1"/>
    <col min="8454" max="8462" width="13.28515625" style="253" customWidth="1"/>
    <col min="8463" max="8463" width="14.140625" style="253" bestFit="1" customWidth="1"/>
    <col min="8464" max="8706" width="9.140625" style="253"/>
    <col min="8707" max="8707" width="75.28515625" style="253" customWidth="1"/>
    <col min="8708" max="8708" width="26.140625" style="253" customWidth="1"/>
    <col min="8709" max="8709" width="64.140625" style="253" customWidth="1"/>
    <col min="8710" max="8718" width="13.28515625" style="253" customWidth="1"/>
    <col min="8719" max="8719" width="14.140625" style="253" bestFit="1" customWidth="1"/>
    <col min="8720" max="8962" width="9.140625" style="253"/>
    <col min="8963" max="8963" width="75.28515625" style="253" customWidth="1"/>
    <col min="8964" max="8964" width="26.140625" style="253" customWidth="1"/>
    <col min="8965" max="8965" width="64.140625" style="253" customWidth="1"/>
    <col min="8966" max="8974" width="13.28515625" style="253" customWidth="1"/>
    <col min="8975" max="8975" width="14.140625" style="253" bestFit="1" customWidth="1"/>
    <col min="8976" max="9218" width="9.140625" style="253"/>
    <col min="9219" max="9219" width="75.28515625" style="253" customWidth="1"/>
    <col min="9220" max="9220" width="26.140625" style="253" customWidth="1"/>
    <col min="9221" max="9221" width="64.140625" style="253" customWidth="1"/>
    <col min="9222" max="9230" width="13.28515625" style="253" customWidth="1"/>
    <col min="9231" max="9231" width="14.140625" style="253" bestFit="1" customWidth="1"/>
    <col min="9232" max="9474" width="9.140625" style="253"/>
    <col min="9475" max="9475" width="75.28515625" style="253" customWidth="1"/>
    <col min="9476" max="9476" width="26.140625" style="253" customWidth="1"/>
    <col min="9477" max="9477" width="64.140625" style="253" customWidth="1"/>
    <col min="9478" max="9486" width="13.28515625" style="253" customWidth="1"/>
    <col min="9487" max="9487" width="14.140625" style="253" bestFit="1" customWidth="1"/>
    <col min="9488" max="9730" width="9.140625" style="253"/>
    <col min="9731" max="9731" width="75.28515625" style="253" customWidth="1"/>
    <col min="9732" max="9732" width="26.140625" style="253" customWidth="1"/>
    <col min="9733" max="9733" width="64.140625" style="253" customWidth="1"/>
    <col min="9734" max="9742" width="13.28515625" style="253" customWidth="1"/>
    <col min="9743" max="9743" width="14.140625" style="253" bestFit="1" customWidth="1"/>
    <col min="9744" max="9986" width="9.140625" style="253"/>
    <col min="9987" max="9987" width="75.28515625" style="253" customWidth="1"/>
    <col min="9988" max="9988" width="26.140625" style="253" customWidth="1"/>
    <col min="9989" max="9989" width="64.140625" style="253" customWidth="1"/>
    <col min="9990" max="9998" width="13.28515625" style="253" customWidth="1"/>
    <col min="9999" max="9999" width="14.140625" style="253" bestFit="1" customWidth="1"/>
    <col min="10000" max="10242" width="9.140625" style="253"/>
    <col min="10243" max="10243" width="75.28515625" style="253" customWidth="1"/>
    <col min="10244" max="10244" width="26.140625" style="253" customWidth="1"/>
    <col min="10245" max="10245" width="64.140625" style="253" customWidth="1"/>
    <col min="10246" max="10254" width="13.28515625" style="253" customWidth="1"/>
    <col min="10255" max="10255" width="14.140625" style="253" bestFit="1" customWidth="1"/>
    <col min="10256" max="10498" width="9.140625" style="253"/>
    <col min="10499" max="10499" width="75.28515625" style="253" customWidth="1"/>
    <col min="10500" max="10500" width="26.140625" style="253" customWidth="1"/>
    <col min="10501" max="10501" width="64.140625" style="253" customWidth="1"/>
    <col min="10502" max="10510" width="13.28515625" style="253" customWidth="1"/>
    <col min="10511" max="10511" width="14.140625" style="253" bestFit="1" customWidth="1"/>
    <col min="10512" max="10754" width="9.140625" style="253"/>
    <col min="10755" max="10755" width="75.28515625" style="253" customWidth="1"/>
    <col min="10756" max="10756" width="26.140625" style="253" customWidth="1"/>
    <col min="10757" max="10757" width="64.140625" style="253" customWidth="1"/>
    <col min="10758" max="10766" width="13.28515625" style="253" customWidth="1"/>
    <col min="10767" max="10767" width="14.140625" style="253" bestFit="1" customWidth="1"/>
    <col min="10768" max="11010" width="9.140625" style="253"/>
    <col min="11011" max="11011" width="75.28515625" style="253" customWidth="1"/>
    <col min="11012" max="11012" width="26.140625" style="253" customWidth="1"/>
    <col min="11013" max="11013" width="64.140625" style="253" customWidth="1"/>
    <col min="11014" max="11022" width="13.28515625" style="253" customWidth="1"/>
    <col min="11023" max="11023" width="14.140625" style="253" bestFit="1" customWidth="1"/>
    <col min="11024" max="11266" width="9.140625" style="253"/>
    <col min="11267" max="11267" width="75.28515625" style="253" customWidth="1"/>
    <col min="11268" max="11268" width="26.140625" style="253" customWidth="1"/>
    <col min="11269" max="11269" width="64.140625" style="253" customWidth="1"/>
    <col min="11270" max="11278" width="13.28515625" style="253" customWidth="1"/>
    <col min="11279" max="11279" width="14.140625" style="253" bestFit="1" customWidth="1"/>
    <col min="11280" max="11522" width="9.140625" style="253"/>
    <col min="11523" max="11523" width="75.28515625" style="253" customWidth="1"/>
    <col min="11524" max="11524" width="26.140625" style="253" customWidth="1"/>
    <col min="11525" max="11525" width="64.140625" style="253" customWidth="1"/>
    <col min="11526" max="11534" width="13.28515625" style="253" customWidth="1"/>
    <col min="11535" max="11535" width="14.140625" style="253" bestFit="1" customWidth="1"/>
    <col min="11536" max="11778" width="9.140625" style="253"/>
    <col min="11779" max="11779" width="75.28515625" style="253" customWidth="1"/>
    <col min="11780" max="11780" width="26.140625" style="253" customWidth="1"/>
    <col min="11781" max="11781" width="64.140625" style="253" customWidth="1"/>
    <col min="11782" max="11790" width="13.28515625" style="253" customWidth="1"/>
    <col min="11791" max="11791" width="14.140625" style="253" bestFit="1" customWidth="1"/>
    <col min="11792" max="12034" width="9.140625" style="253"/>
    <col min="12035" max="12035" width="75.28515625" style="253" customWidth="1"/>
    <col min="12036" max="12036" width="26.140625" style="253" customWidth="1"/>
    <col min="12037" max="12037" width="64.140625" style="253" customWidth="1"/>
    <col min="12038" max="12046" width="13.28515625" style="253" customWidth="1"/>
    <col min="12047" max="12047" width="14.140625" style="253" bestFit="1" customWidth="1"/>
    <col min="12048" max="12290" width="9.140625" style="253"/>
    <col min="12291" max="12291" width="75.28515625" style="253" customWidth="1"/>
    <col min="12292" max="12292" width="26.140625" style="253" customWidth="1"/>
    <col min="12293" max="12293" width="64.140625" style="253" customWidth="1"/>
    <col min="12294" max="12302" width="13.28515625" style="253" customWidth="1"/>
    <col min="12303" max="12303" width="14.140625" style="253" bestFit="1" customWidth="1"/>
    <col min="12304" max="12546" width="9.140625" style="253"/>
    <col min="12547" max="12547" width="75.28515625" style="253" customWidth="1"/>
    <col min="12548" max="12548" width="26.140625" style="253" customWidth="1"/>
    <col min="12549" max="12549" width="64.140625" style="253" customWidth="1"/>
    <col min="12550" max="12558" width="13.28515625" style="253" customWidth="1"/>
    <col min="12559" max="12559" width="14.140625" style="253" bestFit="1" customWidth="1"/>
    <col min="12560" max="12802" width="9.140625" style="253"/>
    <col min="12803" max="12803" width="75.28515625" style="253" customWidth="1"/>
    <col min="12804" max="12804" width="26.140625" style="253" customWidth="1"/>
    <col min="12805" max="12805" width="64.140625" style="253" customWidth="1"/>
    <col min="12806" max="12814" width="13.28515625" style="253" customWidth="1"/>
    <col min="12815" max="12815" width="14.140625" style="253" bestFit="1" customWidth="1"/>
    <col min="12816" max="13058" width="9.140625" style="253"/>
    <col min="13059" max="13059" width="75.28515625" style="253" customWidth="1"/>
    <col min="13060" max="13060" width="26.140625" style="253" customWidth="1"/>
    <col min="13061" max="13061" width="64.140625" style="253" customWidth="1"/>
    <col min="13062" max="13070" width="13.28515625" style="253" customWidth="1"/>
    <col min="13071" max="13071" width="14.140625" style="253" bestFit="1" customWidth="1"/>
    <col min="13072" max="13314" width="9.140625" style="253"/>
    <col min="13315" max="13315" width="75.28515625" style="253" customWidth="1"/>
    <col min="13316" max="13316" width="26.140625" style="253" customWidth="1"/>
    <col min="13317" max="13317" width="64.140625" style="253" customWidth="1"/>
    <col min="13318" max="13326" width="13.28515625" style="253" customWidth="1"/>
    <col min="13327" max="13327" width="14.140625" style="253" bestFit="1" customWidth="1"/>
    <col min="13328" max="13570" width="9.140625" style="253"/>
    <col min="13571" max="13571" width="75.28515625" style="253" customWidth="1"/>
    <col min="13572" max="13572" width="26.140625" style="253" customWidth="1"/>
    <col min="13573" max="13573" width="64.140625" style="253" customWidth="1"/>
    <col min="13574" max="13582" width="13.28515625" style="253" customWidth="1"/>
    <col min="13583" max="13583" width="14.140625" style="253" bestFit="1" customWidth="1"/>
    <col min="13584" max="13826" width="9.140625" style="253"/>
    <col min="13827" max="13827" width="75.28515625" style="253" customWidth="1"/>
    <col min="13828" max="13828" width="26.140625" style="253" customWidth="1"/>
    <col min="13829" max="13829" width="64.140625" style="253" customWidth="1"/>
    <col min="13830" max="13838" width="13.28515625" style="253" customWidth="1"/>
    <col min="13839" max="13839" width="14.140625" style="253" bestFit="1" customWidth="1"/>
    <col min="13840" max="14082" width="9.140625" style="253"/>
    <col min="14083" max="14083" width="75.28515625" style="253" customWidth="1"/>
    <col min="14084" max="14084" width="26.140625" style="253" customWidth="1"/>
    <col min="14085" max="14085" width="64.140625" style="253" customWidth="1"/>
    <col min="14086" max="14094" width="13.28515625" style="253" customWidth="1"/>
    <col min="14095" max="14095" width="14.140625" style="253" bestFit="1" customWidth="1"/>
    <col min="14096" max="14338" width="9.140625" style="253"/>
    <col min="14339" max="14339" width="75.28515625" style="253" customWidth="1"/>
    <col min="14340" max="14340" width="26.140625" style="253" customWidth="1"/>
    <col min="14341" max="14341" width="64.140625" style="253" customWidth="1"/>
    <col min="14342" max="14350" width="13.28515625" style="253" customWidth="1"/>
    <col min="14351" max="14351" width="14.140625" style="253" bestFit="1" customWidth="1"/>
    <col min="14352" max="14594" width="9.140625" style="253"/>
    <col min="14595" max="14595" width="75.28515625" style="253" customWidth="1"/>
    <col min="14596" max="14596" width="26.140625" style="253" customWidth="1"/>
    <col min="14597" max="14597" width="64.140625" style="253" customWidth="1"/>
    <col min="14598" max="14606" width="13.28515625" style="253" customWidth="1"/>
    <col min="14607" max="14607" width="14.140625" style="253" bestFit="1" customWidth="1"/>
    <col min="14608" max="14850" width="9.140625" style="253"/>
    <col min="14851" max="14851" width="75.28515625" style="253" customWidth="1"/>
    <col min="14852" max="14852" width="26.140625" style="253" customWidth="1"/>
    <col min="14853" max="14853" width="64.140625" style="253" customWidth="1"/>
    <col min="14854" max="14862" width="13.28515625" style="253" customWidth="1"/>
    <col min="14863" max="14863" width="14.140625" style="253" bestFit="1" customWidth="1"/>
    <col min="14864" max="15106" width="9.140625" style="253"/>
    <col min="15107" max="15107" width="75.28515625" style="253" customWidth="1"/>
    <col min="15108" max="15108" width="26.140625" style="253" customWidth="1"/>
    <col min="15109" max="15109" width="64.140625" style="253" customWidth="1"/>
    <col min="15110" max="15118" width="13.28515625" style="253" customWidth="1"/>
    <col min="15119" max="15119" width="14.140625" style="253" bestFit="1" customWidth="1"/>
    <col min="15120" max="15362" width="9.140625" style="253"/>
    <col min="15363" max="15363" width="75.28515625" style="253" customWidth="1"/>
    <col min="15364" max="15364" width="26.140625" style="253" customWidth="1"/>
    <col min="15365" max="15365" width="64.140625" style="253" customWidth="1"/>
    <col min="15366" max="15374" width="13.28515625" style="253" customWidth="1"/>
    <col min="15375" max="15375" width="14.140625" style="253" bestFit="1" customWidth="1"/>
    <col min="15376" max="15618" width="9.140625" style="253"/>
    <col min="15619" max="15619" width="75.28515625" style="253" customWidth="1"/>
    <col min="15620" max="15620" width="26.140625" style="253" customWidth="1"/>
    <col min="15621" max="15621" width="64.140625" style="253" customWidth="1"/>
    <col min="15622" max="15630" width="13.28515625" style="253" customWidth="1"/>
    <col min="15631" max="15631" width="14.140625" style="253" bestFit="1" customWidth="1"/>
    <col min="15632" max="15874" width="9.140625" style="253"/>
    <col min="15875" max="15875" width="75.28515625" style="253" customWidth="1"/>
    <col min="15876" max="15876" width="26.140625" style="253" customWidth="1"/>
    <col min="15877" max="15877" width="64.140625" style="253" customWidth="1"/>
    <col min="15878" max="15886" width="13.28515625" style="253" customWidth="1"/>
    <col min="15887" max="15887" width="14.140625" style="253" bestFit="1" customWidth="1"/>
    <col min="15888" max="16130" width="9.140625" style="253"/>
    <col min="16131" max="16131" width="75.28515625" style="253" customWidth="1"/>
    <col min="16132" max="16132" width="26.140625" style="253" customWidth="1"/>
    <col min="16133" max="16133" width="64.140625" style="253" customWidth="1"/>
    <col min="16134" max="16142" width="13.28515625" style="253" customWidth="1"/>
    <col min="16143" max="16143" width="14.140625" style="253" bestFit="1" customWidth="1"/>
    <col min="16144" max="16384" width="9.140625" style="253"/>
  </cols>
  <sheetData>
    <row r="1" spans="1:21" s="298" customFormat="1" ht="30.75" hidden="1" outlineLevel="1" thickBot="1" x14ac:dyDescent="0.25">
      <c r="A1" s="378" t="s">
        <v>148</v>
      </c>
      <c r="B1" s="386" t="s">
        <v>149</v>
      </c>
      <c r="C1" s="375" t="s">
        <v>150</v>
      </c>
      <c r="D1" s="375" t="s">
        <v>151</v>
      </c>
      <c r="E1" s="375" t="s">
        <v>152</v>
      </c>
      <c r="F1" s="375" t="s">
        <v>153</v>
      </c>
      <c r="G1" s="375" t="s">
        <v>154</v>
      </c>
      <c r="H1" s="376" t="s">
        <v>163</v>
      </c>
      <c r="I1" s="376" t="s">
        <v>164</v>
      </c>
      <c r="J1" s="376" t="s">
        <v>165</v>
      </c>
      <c r="K1" s="377" t="s">
        <v>166</v>
      </c>
    </row>
    <row r="2" spans="1:21" ht="15.75" collapsed="1" x14ac:dyDescent="0.25">
      <c r="A2" s="379" t="s">
        <v>528</v>
      </c>
      <c r="B2" s="62" t="s">
        <v>172</v>
      </c>
      <c r="C2" s="310" t="s">
        <v>569</v>
      </c>
      <c r="D2" s="3"/>
      <c r="E2" s="252" t="s">
        <v>549</v>
      </c>
      <c r="F2" s="252"/>
      <c r="G2" s="176"/>
      <c r="H2" s="254" t="s">
        <v>170</v>
      </c>
      <c r="J2" s="176"/>
      <c r="K2" s="364" t="s">
        <v>600</v>
      </c>
      <c r="M2" s="355" t="s">
        <v>590</v>
      </c>
      <c r="N2" s="298"/>
      <c r="O2" s="298"/>
      <c r="P2" s="298"/>
      <c r="Q2" s="298"/>
      <c r="R2" s="298"/>
      <c r="S2" s="298"/>
      <c r="T2" s="298"/>
      <c r="U2" s="298"/>
    </row>
    <row r="3" spans="1:21" x14ac:dyDescent="0.2">
      <c r="A3" s="380" t="s">
        <v>171</v>
      </c>
      <c r="B3" s="62" t="s">
        <v>172</v>
      </c>
      <c r="C3" s="348" t="s">
        <v>570</v>
      </c>
      <c r="D3" s="3"/>
      <c r="E3" s="3"/>
      <c r="F3" s="307"/>
      <c r="G3" s="307"/>
      <c r="H3" s="307"/>
      <c r="I3" s="307"/>
      <c r="J3" s="307"/>
      <c r="K3" s="307"/>
      <c r="M3" s="66"/>
      <c r="N3" s="66"/>
      <c r="O3" s="66"/>
      <c r="P3" s="66"/>
      <c r="Q3" s="66"/>
      <c r="R3" s="66"/>
      <c r="S3" s="66"/>
      <c r="T3" s="66"/>
      <c r="U3" s="66"/>
    </row>
    <row r="4" spans="1:21" ht="15.75" x14ac:dyDescent="0.25">
      <c r="A4" s="380" t="s">
        <v>174</v>
      </c>
      <c r="B4" s="62" t="s">
        <v>172</v>
      </c>
      <c r="C4" s="69" t="s">
        <v>175</v>
      </c>
      <c r="D4" s="288"/>
      <c r="E4" s="288"/>
      <c r="F4" s="288"/>
      <c r="G4" s="308" t="s">
        <v>257</v>
      </c>
      <c r="H4" s="307"/>
      <c r="I4" s="307"/>
      <c r="J4" s="307"/>
      <c r="K4" s="307"/>
      <c r="M4" s="244" t="s">
        <v>532</v>
      </c>
      <c r="N4" s="66"/>
      <c r="O4" s="246" t="s">
        <v>533</v>
      </c>
      <c r="P4" s="66"/>
      <c r="Q4" s="246" t="s">
        <v>591</v>
      </c>
      <c r="R4" s="66"/>
      <c r="S4" s="246" t="s">
        <v>534</v>
      </c>
      <c r="T4" s="66"/>
      <c r="U4" s="246" t="s">
        <v>561</v>
      </c>
    </row>
    <row r="5" spans="1:21" x14ac:dyDescent="0.2">
      <c r="A5" s="380" t="s">
        <v>176</v>
      </c>
      <c r="B5" s="62" t="s">
        <v>172</v>
      </c>
      <c r="C5" s="54" t="s">
        <v>177</v>
      </c>
      <c r="D5" s="79" t="s">
        <v>575</v>
      </c>
      <c r="E5" s="79"/>
      <c r="F5" s="80"/>
      <c r="G5" s="308"/>
      <c r="H5" s="307"/>
      <c r="I5" s="307"/>
      <c r="J5" s="307"/>
      <c r="K5" s="307"/>
      <c r="M5" s="246" t="s">
        <v>535</v>
      </c>
      <c r="N5" s="66"/>
      <c r="O5" s="246" t="s">
        <v>172</v>
      </c>
      <c r="P5" s="66"/>
      <c r="Q5" s="245" t="s">
        <v>454</v>
      </c>
      <c r="R5" s="66"/>
      <c r="S5" s="246" t="s">
        <v>239</v>
      </c>
      <c r="T5" s="66"/>
      <c r="U5" s="246" t="s">
        <v>560</v>
      </c>
    </row>
    <row r="6" spans="1:21" x14ac:dyDescent="0.2">
      <c r="A6" s="380" t="s">
        <v>179</v>
      </c>
      <c r="B6" s="62" t="s">
        <v>172</v>
      </c>
      <c r="C6" s="54" t="s">
        <v>571</v>
      </c>
      <c r="D6" s="79" t="s">
        <v>576</v>
      </c>
      <c r="E6" s="79"/>
      <c r="F6" s="80"/>
      <c r="G6" s="308"/>
      <c r="H6" s="307"/>
      <c r="I6" s="307"/>
      <c r="J6" s="307"/>
      <c r="K6" s="307"/>
      <c r="M6" s="246" t="s">
        <v>195</v>
      </c>
      <c r="N6" s="66"/>
      <c r="O6" s="246" t="s">
        <v>183</v>
      </c>
      <c r="P6" s="66"/>
      <c r="Q6" s="245" t="s">
        <v>536</v>
      </c>
      <c r="R6" s="66"/>
      <c r="S6" s="246" t="s">
        <v>257</v>
      </c>
      <c r="T6" s="66"/>
      <c r="U6" s="246" t="s">
        <v>562</v>
      </c>
    </row>
    <row r="7" spans="1:21" ht="12.75" customHeight="1" x14ac:dyDescent="0.2">
      <c r="A7" s="380" t="s">
        <v>186</v>
      </c>
      <c r="B7" s="62" t="s">
        <v>172</v>
      </c>
      <c r="C7" s="72" t="s">
        <v>572</v>
      </c>
      <c r="D7" s="303" t="s">
        <v>577</v>
      </c>
      <c r="E7" s="303"/>
      <c r="F7" s="304"/>
      <c r="G7" s="307"/>
      <c r="H7" s="307"/>
      <c r="I7" s="307"/>
      <c r="J7" s="307"/>
      <c r="K7" s="307"/>
      <c r="M7" s="246" t="s">
        <v>537</v>
      </c>
      <c r="N7" s="66"/>
      <c r="O7" s="66"/>
      <c r="P7" s="66"/>
      <c r="Q7" s="245" t="s">
        <v>538</v>
      </c>
      <c r="R7" s="66"/>
      <c r="S7" s="66"/>
      <c r="T7" s="66"/>
      <c r="U7" s="246" t="s">
        <v>563</v>
      </c>
    </row>
    <row r="8" spans="1:21" x14ac:dyDescent="0.2">
      <c r="A8" s="380" t="s">
        <v>189</v>
      </c>
      <c r="B8" s="62" t="s">
        <v>172</v>
      </c>
      <c r="C8" s="72" t="s">
        <v>190</v>
      </c>
      <c r="D8" s="297">
        <v>44196</v>
      </c>
      <c r="E8" s="79" t="s">
        <v>560</v>
      </c>
      <c r="F8" s="80"/>
      <c r="G8" s="307"/>
      <c r="H8" s="307"/>
      <c r="I8" s="307"/>
      <c r="J8" s="307"/>
      <c r="K8" s="307"/>
      <c r="M8" s="246" t="s">
        <v>539</v>
      </c>
      <c r="N8" s="66"/>
      <c r="O8" s="66"/>
      <c r="P8" s="66"/>
      <c r="Q8" s="245" t="s">
        <v>540</v>
      </c>
      <c r="R8" s="66"/>
      <c r="S8" s="66"/>
      <c r="T8" s="66"/>
      <c r="U8" s="66"/>
    </row>
    <row r="9" spans="1:21" x14ac:dyDescent="0.2">
      <c r="A9" s="380" t="s">
        <v>191</v>
      </c>
      <c r="B9" s="62" t="s">
        <v>172</v>
      </c>
      <c r="C9" s="72" t="s">
        <v>192</v>
      </c>
      <c r="D9" s="347">
        <v>44377</v>
      </c>
      <c r="E9" s="79"/>
      <c r="F9" s="80"/>
      <c r="G9" s="307"/>
      <c r="H9" s="307"/>
      <c r="I9" s="307"/>
      <c r="J9" s="307"/>
      <c r="K9" s="307"/>
      <c r="M9" s="66"/>
      <c r="N9" s="66"/>
      <c r="O9" s="66"/>
      <c r="P9" s="66"/>
      <c r="Q9" s="245" t="s">
        <v>541</v>
      </c>
      <c r="R9" s="66"/>
      <c r="S9" s="66"/>
      <c r="T9" s="66"/>
      <c r="U9" s="66"/>
    </row>
    <row r="10" spans="1:21" x14ac:dyDescent="0.2">
      <c r="A10" s="380" t="s">
        <v>193</v>
      </c>
      <c r="B10" s="62" t="s">
        <v>172</v>
      </c>
      <c r="C10" s="54" t="s">
        <v>450</v>
      </c>
      <c r="D10" s="335" t="s">
        <v>578</v>
      </c>
      <c r="E10" s="79"/>
      <c r="F10" s="80"/>
      <c r="G10" s="307"/>
      <c r="H10" s="307"/>
      <c r="I10" s="307"/>
      <c r="J10" s="307"/>
      <c r="K10" s="178"/>
      <c r="L10" s="299"/>
      <c r="M10" s="66"/>
      <c r="N10" s="66"/>
      <c r="O10" s="66"/>
      <c r="P10" s="66"/>
      <c r="Q10" s="245" t="s">
        <v>542</v>
      </c>
      <c r="R10" s="66"/>
      <c r="S10" s="66"/>
      <c r="T10" s="66"/>
      <c r="U10" s="66"/>
    </row>
    <row r="11" spans="1:21" x14ac:dyDescent="0.2">
      <c r="A11" s="380" t="s">
        <v>196</v>
      </c>
      <c r="B11" s="62" t="s">
        <v>172</v>
      </c>
      <c r="C11" s="54" t="s">
        <v>573</v>
      </c>
      <c r="D11" s="81" t="s">
        <v>172</v>
      </c>
      <c r="E11" s="79"/>
      <c r="F11" s="80"/>
      <c r="G11" s="307"/>
      <c r="H11" s="307"/>
      <c r="I11" s="307"/>
      <c r="J11" s="307"/>
      <c r="K11" s="307"/>
      <c r="M11" s="66"/>
      <c r="N11" s="66"/>
      <c r="O11" s="66"/>
      <c r="P11" s="66"/>
      <c r="Q11" s="245" t="s">
        <v>543</v>
      </c>
      <c r="R11" s="66"/>
      <c r="S11" s="66"/>
      <c r="T11" s="66"/>
      <c r="U11" s="66"/>
    </row>
    <row r="12" spans="1:21" ht="25.5" x14ac:dyDescent="0.2">
      <c r="A12" s="380" t="s">
        <v>198</v>
      </c>
      <c r="B12" s="62" t="s">
        <v>172</v>
      </c>
      <c r="C12" s="54" t="s">
        <v>574</v>
      </c>
      <c r="D12" s="81" t="s">
        <v>172</v>
      </c>
      <c r="E12" s="79"/>
      <c r="F12" s="80"/>
      <c r="G12" s="307"/>
      <c r="H12" s="307"/>
      <c r="I12" s="307"/>
      <c r="J12" s="307"/>
      <c r="K12" s="307"/>
      <c r="M12" s="66"/>
      <c r="N12" s="66"/>
      <c r="O12" s="66"/>
      <c r="P12" s="66"/>
      <c r="Q12" s="245" t="s">
        <v>544</v>
      </c>
      <c r="R12" s="66"/>
      <c r="S12" s="66"/>
      <c r="T12" s="66"/>
      <c r="U12" s="66"/>
    </row>
    <row r="13" spans="1:21" x14ac:dyDescent="0.2">
      <c r="A13" s="380" t="s">
        <v>200</v>
      </c>
      <c r="B13" s="62" t="s">
        <v>172</v>
      </c>
      <c r="C13" s="54" t="s">
        <v>201</v>
      </c>
      <c r="D13" s="81" t="s">
        <v>454</v>
      </c>
      <c r="E13" s="79"/>
      <c r="F13" s="80"/>
      <c r="G13" s="307"/>
      <c r="H13" s="307"/>
      <c r="I13" s="307"/>
      <c r="J13" s="307"/>
      <c r="K13" s="307"/>
      <c r="L13" s="253"/>
      <c r="M13" s="66"/>
      <c r="N13" s="66"/>
      <c r="O13" s="66"/>
      <c r="P13" s="66"/>
      <c r="Q13" s="245" t="s">
        <v>545</v>
      </c>
      <c r="R13" s="66"/>
      <c r="S13" s="66"/>
      <c r="T13" s="66"/>
      <c r="U13" s="66"/>
    </row>
    <row r="14" spans="1:21" x14ac:dyDescent="0.2">
      <c r="A14" s="380" t="s">
        <v>203</v>
      </c>
      <c r="B14" s="62" t="s">
        <v>183</v>
      </c>
      <c r="C14" s="72" t="s">
        <v>204</v>
      </c>
      <c r="D14" s="82">
        <v>1</v>
      </c>
      <c r="E14" s="79"/>
      <c r="F14" s="80"/>
      <c r="G14" s="307"/>
      <c r="H14" s="307"/>
      <c r="I14" s="307"/>
      <c r="J14" s="307"/>
      <c r="K14" s="307"/>
      <c r="L14" s="253"/>
      <c r="M14" s="66"/>
      <c r="N14" s="66"/>
      <c r="O14" s="66"/>
      <c r="P14" s="66"/>
      <c r="Q14" s="245" t="s">
        <v>546</v>
      </c>
      <c r="R14" s="66"/>
      <c r="S14" s="66"/>
      <c r="T14" s="66"/>
      <c r="U14" s="66"/>
    </row>
    <row r="15" spans="1:21" x14ac:dyDescent="0.2">
      <c r="A15" s="380" t="s">
        <v>205</v>
      </c>
      <c r="B15" s="62" t="s">
        <v>172</v>
      </c>
      <c r="C15" s="54" t="s">
        <v>206</v>
      </c>
      <c r="D15" s="81" t="s">
        <v>172</v>
      </c>
      <c r="E15" s="79"/>
      <c r="F15" s="80"/>
      <c r="G15" s="307"/>
      <c r="H15" s="307"/>
      <c r="I15" s="307"/>
      <c r="J15" s="307"/>
      <c r="K15" s="307"/>
      <c r="L15" s="253"/>
      <c r="M15" s="66"/>
      <c r="N15" s="66"/>
      <c r="O15" s="66"/>
      <c r="P15" s="66"/>
      <c r="Q15" s="245" t="s">
        <v>547</v>
      </c>
      <c r="R15" s="66"/>
      <c r="S15" s="66"/>
      <c r="T15" s="66"/>
      <c r="U15" s="66"/>
    </row>
    <row r="16" spans="1:21" s="293" customFormat="1" x14ac:dyDescent="0.2">
      <c r="A16" s="380" t="s">
        <v>211</v>
      </c>
      <c r="B16" s="62" t="s">
        <v>172</v>
      </c>
      <c r="C16" s="72" t="s">
        <v>212</v>
      </c>
      <c r="D16" s="86">
        <v>50000000</v>
      </c>
      <c r="E16" s="79"/>
      <c r="F16" s="80"/>
      <c r="G16" s="309"/>
      <c r="H16" s="309"/>
      <c r="I16" s="309"/>
      <c r="J16" s="309"/>
      <c r="K16" s="309"/>
      <c r="M16" s="66"/>
      <c r="N16" s="66"/>
      <c r="O16" s="66"/>
      <c r="P16" s="66"/>
      <c r="Q16" s="245" t="s">
        <v>202</v>
      </c>
      <c r="R16" s="66"/>
      <c r="S16" s="66"/>
      <c r="T16" s="66"/>
      <c r="U16" s="66"/>
    </row>
    <row r="17" spans="1:14" s="293" customFormat="1" x14ac:dyDescent="0.2">
      <c r="A17" s="380" t="s">
        <v>220</v>
      </c>
      <c r="B17" s="62" t="s">
        <v>172</v>
      </c>
      <c r="C17" s="72" t="s">
        <v>221</v>
      </c>
      <c r="D17" s="352">
        <f ca="1">NOW()</f>
        <v>44169.599656018516</v>
      </c>
      <c r="E17" s="79"/>
      <c r="F17" s="80"/>
      <c r="G17" s="309"/>
      <c r="H17" s="309"/>
      <c r="I17" s="309"/>
      <c r="J17" s="309"/>
      <c r="K17" s="309"/>
    </row>
    <row r="18" spans="1:14" x14ac:dyDescent="0.2">
      <c r="A18" s="380" t="s">
        <v>167</v>
      </c>
      <c r="B18" s="62" t="s">
        <v>183</v>
      </c>
      <c r="C18" s="311"/>
      <c r="D18" s="172"/>
      <c r="E18" s="172"/>
      <c r="F18" s="176"/>
      <c r="G18" s="307"/>
      <c r="H18" s="307"/>
      <c r="I18" s="307"/>
      <c r="J18" s="307"/>
      <c r="K18" s="307"/>
      <c r="L18" s="253"/>
      <c r="M18" s="253"/>
      <c r="N18" s="253"/>
    </row>
    <row r="19" spans="1:14" ht="57" customHeight="1" x14ac:dyDescent="0.2">
      <c r="A19" s="380" t="s">
        <v>567</v>
      </c>
      <c r="B19" s="62"/>
      <c r="C19" s="311"/>
      <c r="D19" s="300" t="s">
        <v>495</v>
      </c>
      <c r="E19" s="301"/>
      <c r="F19" s="301"/>
      <c r="G19" s="301"/>
      <c r="H19" s="301"/>
      <c r="I19" s="301"/>
      <c r="J19" s="302"/>
      <c r="K19" s="271" t="s">
        <v>457</v>
      </c>
      <c r="L19" s="253"/>
      <c r="M19" s="253"/>
      <c r="N19" s="253"/>
    </row>
    <row r="20" spans="1:14" ht="25.5" x14ac:dyDescent="0.2">
      <c r="A20" s="381" t="s">
        <v>222</v>
      </c>
      <c r="B20" s="62" t="s">
        <v>172</v>
      </c>
      <c r="C20" s="311"/>
      <c r="D20" s="349">
        <f>EOMONTH($D$9,-9)</f>
        <v>44104</v>
      </c>
      <c r="E20" s="349">
        <f>EOMONTH($D$9,-6)</f>
        <v>44196</v>
      </c>
      <c r="F20" s="349">
        <f>EOMONTH($D$9,-3)</f>
        <v>44286</v>
      </c>
      <c r="G20" s="349">
        <f>EOMONTH($D$9,0)</f>
        <v>44377</v>
      </c>
      <c r="H20" s="350" t="str">
        <f>"Total FYTD"&amp;TEXT($D$9,"yy")&amp;" (Report Ccy)"</f>
        <v>Total FYTD21 (Report Ccy)</v>
      </c>
      <c r="I20" s="351" t="str">
        <f>"Total FY"&amp;TEXT($D$9,"yy")&amp;" (AUD Est)"</f>
        <v>Total FY21 (AUD Est)</v>
      </c>
      <c r="J20" s="351" t="s">
        <v>224</v>
      </c>
      <c r="K20" s="3"/>
      <c r="L20" s="253"/>
      <c r="M20" s="253"/>
      <c r="N20" s="253"/>
    </row>
    <row r="21" spans="1:14" x14ac:dyDescent="0.2">
      <c r="A21" s="381" t="s">
        <v>225</v>
      </c>
      <c r="B21" s="62" t="s">
        <v>172</v>
      </c>
      <c r="C21" s="312"/>
      <c r="D21" s="91" t="s">
        <v>579</v>
      </c>
      <c r="E21" s="91" t="s">
        <v>579</v>
      </c>
      <c r="F21" s="91" t="s">
        <v>579</v>
      </c>
      <c r="G21" s="91" t="s">
        <v>579</v>
      </c>
      <c r="H21" s="91" t="s">
        <v>228</v>
      </c>
      <c r="I21" s="91" t="s">
        <v>228</v>
      </c>
      <c r="J21" s="91" t="s">
        <v>228</v>
      </c>
      <c r="K21" s="3"/>
      <c r="L21" s="253"/>
      <c r="M21" s="253"/>
      <c r="N21" s="253"/>
    </row>
    <row r="22" spans="1:14" s="293" customFormat="1" ht="26.25" customHeight="1" x14ac:dyDescent="0.2">
      <c r="A22" s="380" t="s">
        <v>229</v>
      </c>
      <c r="B22" s="62"/>
      <c r="C22" s="315" t="s">
        <v>460</v>
      </c>
      <c r="D22" s="363"/>
      <c r="E22" s="3"/>
      <c r="F22" s="3"/>
      <c r="G22" s="3"/>
      <c r="H22" s="3"/>
      <c r="I22" s="3"/>
      <c r="J22" s="307"/>
      <c r="K22" s="3"/>
    </row>
    <row r="23" spans="1:14" ht="39" customHeight="1" x14ac:dyDescent="0.2">
      <c r="A23" s="381" t="s">
        <v>233</v>
      </c>
      <c r="B23" s="62" t="s">
        <v>172</v>
      </c>
      <c r="C23" s="54" t="s">
        <v>496</v>
      </c>
      <c r="D23" s="359" t="s">
        <v>593</v>
      </c>
      <c r="E23" s="358"/>
      <c r="F23" s="358"/>
      <c r="G23" s="358"/>
      <c r="H23" s="358"/>
      <c r="I23" s="358"/>
      <c r="J23" s="358"/>
      <c r="K23" s="259" t="s">
        <v>236</v>
      </c>
      <c r="L23" s="253"/>
      <c r="M23" s="253"/>
      <c r="N23" s="253"/>
    </row>
    <row r="24" spans="1:14" x14ac:dyDescent="0.2">
      <c r="A24" s="380" t="s">
        <v>237</v>
      </c>
      <c r="B24" s="62" t="s">
        <v>172</v>
      </c>
      <c r="C24" s="188" t="s">
        <v>238</v>
      </c>
      <c r="D24" s="305" t="s">
        <v>239</v>
      </c>
      <c r="E24" s="305" t="s">
        <v>239</v>
      </c>
      <c r="F24" s="305" t="s">
        <v>239</v>
      </c>
      <c r="G24" s="305" t="s">
        <v>239</v>
      </c>
      <c r="H24" s="3"/>
      <c r="I24" s="3"/>
      <c r="J24" s="307"/>
      <c r="K24" s="260"/>
      <c r="L24" s="253"/>
      <c r="M24" s="253"/>
      <c r="N24" s="253"/>
    </row>
    <row r="25" spans="1:14" x14ac:dyDescent="0.2">
      <c r="A25" s="381" t="s">
        <v>244</v>
      </c>
      <c r="B25" s="62" t="s">
        <v>172</v>
      </c>
      <c r="C25" s="189" t="s">
        <v>497</v>
      </c>
      <c r="D25" s="325">
        <v>0</v>
      </c>
      <c r="E25" s="325">
        <v>0</v>
      </c>
      <c r="F25" s="325">
        <v>0</v>
      </c>
      <c r="G25" s="325">
        <v>0</v>
      </c>
      <c r="H25" s="325">
        <v>0</v>
      </c>
      <c r="I25" s="325">
        <f>SUM(D25:H25)</f>
        <v>0</v>
      </c>
      <c r="J25" s="306">
        <f>I25/($D$16/$D$14)</f>
        <v>0</v>
      </c>
      <c r="K25" s="261"/>
      <c r="L25" s="253"/>
      <c r="M25" s="253"/>
      <c r="N25" s="253"/>
    </row>
    <row r="26" spans="1:14" s="293" customFormat="1" x14ac:dyDescent="0.2">
      <c r="A26" s="380" t="s">
        <v>167</v>
      </c>
      <c r="B26" s="62"/>
      <c r="C26" s="313"/>
      <c r="D26" s="314"/>
      <c r="E26" s="3"/>
      <c r="F26" s="3"/>
      <c r="G26" s="3"/>
      <c r="H26" s="3"/>
      <c r="I26" s="3"/>
      <c r="J26" s="307"/>
      <c r="K26" s="3"/>
    </row>
    <row r="27" spans="1:14" ht="30.75" customHeight="1" x14ac:dyDescent="0.2">
      <c r="A27" s="381" t="s">
        <v>246</v>
      </c>
      <c r="B27" s="62" t="s">
        <v>172</v>
      </c>
      <c r="C27" s="54" t="s">
        <v>463</v>
      </c>
      <c r="D27" s="231" t="s">
        <v>594</v>
      </c>
      <c r="E27" s="232"/>
      <c r="F27" s="232"/>
      <c r="G27" s="232"/>
      <c r="H27" s="232"/>
      <c r="I27" s="232"/>
      <c r="J27" s="258"/>
      <c r="K27" s="259" t="s">
        <v>249</v>
      </c>
      <c r="L27" s="253"/>
      <c r="M27" s="253"/>
      <c r="N27" s="253"/>
    </row>
    <row r="28" spans="1:14" x14ac:dyDescent="0.2">
      <c r="A28" s="382" t="s">
        <v>250</v>
      </c>
      <c r="B28" s="62" t="s">
        <v>172</v>
      </c>
      <c r="C28" s="188" t="s">
        <v>238</v>
      </c>
      <c r="D28" s="305" t="s">
        <v>239</v>
      </c>
      <c r="E28" s="305" t="s">
        <v>239</v>
      </c>
      <c r="F28" s="305" t="s">
        <v>239</v>
      </c>
      <c r="G28" s="305" t="s">
        <v>239</v>
      </c>
      <c r="H28" s="3"/>
      <c r="I28" s="3"/>
      <c r="J28" s="307"/>
      <c r="K28" s="260"/>
      <c r="L28" s="253"/>
      <c r="M28" s="253"/>
      <c r="N28" s="253"/>
    </row>
    <row r="29" spans="1:14" ht="12.75" customHeight="1" x14ac:dyDescent="0.2">
      <c r="A29" s="380" t="s">
        <v>251</v>
      </c>
      <c r="B29" s="62" t="s">
        <v>172</v>
      </c>
      <c r="C29" s="189" t="s">
        <v>498</v>
      </c>
      <c r="D29" s="325">
        <v>0</v>
      </c>
      <c r="E29" s="325">
        <v>0</v>
      </c>
      <c r="F29" s="325">
        <v>0</v>
      </c>
      <c r="G29" s="325">
        <v>0</v>
      </c>
      <c r="H29" s="325">
        <v>0</v>
      </c>
      <c r="I29" s="325">
        <f>SUM(D29:H29)</f>
        <v>0</v>
      </c>
      <c r="J29" s="306">
        <f>I29/($D$16/$D$14)</f>
        <v>0</v>
      </c>
      <c r="K29" s="261"/>
      <c r="L29" s="253"/>
      <c r="M29" s="253"/>
      <c r="N29" s="253"/>
    </row>
    <row r="30" spans="1:14" s="293" customFormat="1" x14ac:dyDescent="0.2">
      <c r="A30" s="380" t="s">
        <v>167</v>
      </c>
      <c r="B30" s="62"/>
      <c r="C30" s="313"/>
      <c r="D30" s="314"/>
      <c r="E30" s="3"/>
      <c r="F30" s="3"/>
      <c r="G30" s="3"/>
      <c r="H30" s="3"/>
      <c r="I30" s="3"/>
      <c r="J30" s="307"/>
      <c r="K30" s="3"/>
    </row>
    <row r="31" spans="1:14" ht="30" customHeight="1" x14ac:dyDescent="0.2">
      <c r="A31" s="381" t="s">
        <v>252</v>
      </c>
      <c r="B31" s="62" t="s">
        <v>172</v>
      </c>
      <c r="C31" s="54" t="s">
        <v>499</v>
      </c>
      <c r="D31" s="357" t="s">
        <v>595</v>
      </c>
      <c r="E31" s="232"/>
      <c r="F31" s="232"/>
      <c r="G31" s="232"/>
      <c r="H31" s="232"/>
      <c r="I31" s="232"/>
      <c r="J31" s="232"/>
      <c r="K31" s="259" t="s">
        <v>255</v>
      </c>
      <c r="L31" s="253"/>
      <c r="M31" s="253"/>
      <c r="N31" s="253"/>
    </row>
    <row r="32" spans="1:14" x14ac:dyDescent="0.2">
      <c r="A32" s="380" t="s">
        <v>256</v>
      </c>
      <c r="B32" s="62" t="s">
        <v>172</v>
      </c>
      <c r="C32" s="177" t="s">
        <v>238</v>
      </c>
      <c r="D32" s="305" t="s">
        <v>239</v>
      </c>
      <c r="E32" s="305" t="s">
        <v>239</v>
      </c>
      <c r="F32" s="305" t="s">
        <v>239</v>
      </c>
      <c r="G32" s="305" t="s">
        <v>239</v>
      </c>
      <c r="H32" s="3"/>
      <c r="I32" s="3"/>
      <c r="J32" s="307"/>
      <c r="K32" s="260"/>
      <c r="L32" s="253"/>
      <c r="M32" s="253"/>
      <c r="N32" s="253"/>
    </row>
    <row r="33" spans="1:14" x14ac:dyDescent="0.2">
      <c r="A33" s="380" t="s">
        <v>268</v>
      </c>
      <c r="B33" s="62" t="s">
        <v>172</v>
      </c>
      <c r="C33" s="189" t="s">
        <v>500</v>
      </c>
      <c r="D33" s="325">
        <v>0</v>
      </c>
      <c r="E33" s="325">
        <v>0</v>
      </c>
      <c r="F33" s="325">
        <v>0</v>
      </c>
      <c r="G33" s="325">
        <v>0</v>
      </c>
      <c r="H33" s="325">
        <v>0</v>
      </c>
      <c r="I33" s="325">
        <f>SUM(D33:H33)</f>
        <v>0</v>
      </c>
      <c r="J33" s="306">
        <f>I33/($D$16/$D$14)</f>
        <v>0</v>
      </c>
      <c r="K33" s="261"/>
      <c r="L33" s="253"/>
      <c r="M33" s="253"/>
      <c r="N33" s="253"/>
    </row>
    <row r="34" spans="1:14" x14ac:dyDescent="0.2">
      <c r="A34" s="380" t="s">
        <v>167</v>
      </c>
      <c r="B34" s="62" t="s">
        <v>172</v>
      </c>
      <c r="C34" s="313"/>
      <c r="D34" s="314"/>
      <c r="E34" s="3"/>
      <c r="F34" s="3"/>
      <c r="G34" s="3"/>
      <c r="H34" s="3"/>
      <c r="I34" s="3"/>
      <c r="J34" s="307"/>
      <c r="K34" s="3"/>
      <c r="L34" s="253"/>
      <c r="M34" s="253"/>
      <c r="N34" s="253"/>
    </row>
    <row r="35" spans="1:14" ht="42.75" customHeight="1" x14ac:dyDescent="0.2">
      <c r="A35" s="381" t="s">
        <v>270</v>
      </c>
      <c r="B35" s="62" t="s">
        <v>172</v>
      </c>
      <c r="C35" s="54" t="s">
        <v>470</v>
      </c>
      <c r="D35" s="231" t="s">
        <v>501</v>
      </c>
      <c r="E35" s="232"/>
      <c r="F35" s="232"/>
      <c r="G35" s="232"/>
      <c r="H35" s="232"/>
      <c r="I35" s="232"/>
      <c r="J35" s="258"/>
      <c r="K35" s="259" t="s">
        <v>273</v>
      </c>
      <c r="L35" s="253"/>
      <c r="M35" s="253"/>
      <c r="N35" s="253"/>
    </row>
    <row r="36" spans="1:14" s="293" customFormat="1" x14ac:dyDescent="0.2">
      <c r="A36" s="380" t="s">
        <v>274</v>
      </c>
      <c r="B36" s="62" t="s">
        <v>172</v>
      </c>
      <c r="C36" s="177" t="s">
        <v>238</v>
      </c>
      <c r="D36" s="305" t="s">
        <v>239</v>
      </c>
      <c r="E36" s="305" t="s">
        <v>239</v>
      </c>
      <c r="F36" s="305" t="s">
        <v>239</v>
      </c>
      <c r="G36" s="305" t="s">
        <v>239</v>
      </c>
      <c r="H36" s="3"/>
      <c r="I36" s="3"/>
      <c r="J36" s="307"/>
      <c r="K36" s="260"/>
    </row>
    <row r="37" spans="1:14" x14ac:dyDescent="0.2">
      <c r="A37" s="380" t="s">
        <v>275</v>
      </c>
      <c r="B37" s="62" t="s">
        <v>172</v>
      </c>
      <c r="C37" s="189" t="s">
        <v>500</v>
      </c>
      <c r="D37" s="325">
        <v>0</v>
      </c>
      <c r="E37" s="325">
        <v>0</v>
      </c>
      <c r="F37" s="325">
        <v>0</v>
      </c>
      <c r="G37" s="325">
        <v>0</v>
      </c>
      <c r="H37" s="325">
        <v>0</v>
      </c>
      <c r="I37" s="325">
        <f>SUM(D37:H37)</f>
        <v>0</v>
      </c>
      <c r="J37" s="306">
        <f>I37/($D$16/$D$14)</f>
        <v>0</v>
      </c>
      <c r="K37" s="261"/>
      <c r="L37" s="253"/>
      <c r="M37" s="253"/>
      <c r="N37" s="253"/>
    </row>
    <row r="38" spans="1:14" s="294" customFormat="1" x14ac:dyDescent="0.2">
      <c r="A38" s="380" t="s">
        <v>167</v>
      </c>
      <c r="B38" s="62" t="s">
        <v>172</v>
      </c>
      <c r="C38" s="311"/>
      <c r="D38" s="3"/>
      <c r="E38" s="3"/>
      <c r="F38" s="3"/>
      <c r="G38" s="3"/>
      <c r="H38" s="3"/>
      <c r="I38" s="3"/>
      <c r="J38" s="307"/>
      <c r="K38" s="3"/>
    </row>
    <row r="39" spans="1:14" ht="31.5" customHeight="1" x14ac:dyDescent="0.2">
      <c r="A39" s="381" t="s">
        <v>277</v>
      </c>
      <c r="B39" s="62"/>
      <c r="C39" s="54" t="s">
        <v>580</v>
      </c>
      <c r="D39" s="359" t="s">
        <v>596</v>
      </c>
      <c r="E39" s="358"/>
      <c r="F39" s="358"/>
      <c r="G39" s="358"/>
      <c r="H39" s="358"/>
      <c r="I39" s="358"/>
      <c r="J39" s="360"/>
      <c r="K39" s="262" t="s">
        <v>280</v>
      </c>
      <c r="L39" s="253"/>
      <c r="M39" s="253"/>
      <c r="N39" s="253"/>
    </row>
    <row r="40" spans="1:14" x14ac:dyDescent="0.2">
      <c r="A40" s="380" t="s">
        <v>281</v>
      </c>
      <c r="B40" s="62" t="s">
        <v>172</v>
      </c>
      <c r="C40" s="180" t="s">
        <v>238</v>
      </c>
      <c r="D40" s="305" t="s">
        <v>239</v>
      </c>
      <c r="E40" s="305" t="s">
        <v>239</v>
      </c>
      <c r="F40" s="305" t="s">
        <v>239</v>
      </c>
      <c r="G40" s="305" t="s">
        <v>239</v>
      </c>
      <c r="H40" s="3"/>
      <c r="I40" s="3"/>
      <c r="J40" s="307"/>
      <c r="K40" s="263"/>
      <c r="L40" s="253"/>
      <c r="M40" s="253"/>
      <c r="N40" s="253"/>
    </row>
    <row r="41" spans="1:14" x14ac:dyDescent="0.2">
      <c r="A41" s="380" t="s">
        <v>282</v>
      </c>
      <c r="B41" s="62" t="s">
        <v>172</v>
      </c>
      <c r="C41" s="180" t="s">
        <v>581</v>
      </c>
      <c r="D41" s="326"/>
      <c r="E41" s="326"/>
      <c r="F41" s="326"/>
      <c r="G41" s="326"/>
      <c r="H41" s="3"/>
      <c r="I41" s="3"/>
      <c r="J41" s="307"/>
      <c r="K41" s="263"/>
      <c r="L41" s="253"/>
      <c r="M41" s="253"/>
      <c r="N41" s="253"/>
    </row>
    <row r="42" spans="1:14" x14ac:dyDescent="0.2">
      <c r="A42" s="380" t="s">
        <v>284</v>
      </c>
      <c r="B42" s="62" t="s">
        <v>172</v>
      </c>
      <c r="C42" s="180" t="s">
        <v>285</v>
      </c>
      <c r="D42" s="326"/>
      <c r="E42" s="326"/>
      <c r="F42" s="326"/>
      <c r="G42" s="326"/>
      <c r="H42" s="3"/>
      <c r="I42" s="3"/>
      <c r="J42" s="307"/>
      <c r="K42" s="263"/>
      <c r="L42" s="253"/>
      <c r="M42" s="253"/>
      <c r="N42" s="253"/>
    </row>
    <row r="43" spans="1:14" x14ac:dyDescent="0.2">
      <c r="A43" s="380" t="s">
        <v>286</v>
      </c>
      <c r="B43" s="62"/>
      <c r="C43" s="184" t="s">
        <v>582</v>
      </c>
      <c r="D43" s="325">
        <f>SUM(D41:D42)</f>
        <v>0</v>
      </c>
      <c r="E43" s="325">
        <f t="shared" ref="E43:H43" si="0">SUM(E41:E42)</f>
        <v>0</v>
      </c>
      <c r="F43" s="325">
        <f t="shared" si="0"/>
        <v>0</v>
      </c>
      <c r="G43" s="325">
        <f t="shared" si="0"/>
        <v>0</v>
      </c>
      <c r="H43" s="325">
        <f t="shared" si="0"/>
        <v>0</v>
      </c>
      <c r="I43" s="325">
        <f>SUM(D43:H43)</f>
        <v>0</v>
      </c>
      <c r="J43" s="306">
        <f>I43/($D$16/$D$14)</f>
        <v>0</v>
      </c>
      <c r="K43" s="264"/>
      <c r="L43" s="253"/>
      <c r="M43" s="253"/>
      <c r="N43" s="253"/>
    </row>
    <row r="44" spans="1:14" x14ac:dyDescent="0.2">
      <c r="A44" s="380" t="s">
        <v>167</v>
      </c>
      <c r="B44" s="62" t="s">
        <v>172</v>
      </c>
      <c r="C44" s="311"/>
      <c r="D44" s="3"/>
      <c r="E44" s="3"/>
      <c r="F44" s="3"/>
      <c r="G44" s="3"/>
      <c r="H44" s="3"/>
      <c r="I44" s="3"/>
      <c r="J44" s="307"/>
      <c r="K44" s="3"/>
      <c r="L44" s="253"/>
      <c r="M44" s="253"/>
      <c r="N44" s="253"/>
    </row>
    <row r="45" spans="1:14" ht="41.25" customHeight="1" x14ac:dyDescent="0.2">
      <c r="A45" s="380" t="s">
        <v>299</v>
      </c>
      <c r="B45" s="62" t="s">
        <v>172</v>
      </c>
      <c r="C45" s="315" t="s">
        <v>477</v>
      </c>
      <c r="D45" s="3"/>
      <c r="E45" s="3"/>
      <c r="F45" s="3"/>
      <c r="G45" s="3"/>
      <c r="H45" s="3"/>
      <c r="I45" s="3"/>
      <c r="J45" s="307"/>
      <c r="K45" s="3"/>
      <c r="L45" s="253"/>
      <c r="M45" s="253"/>
      <c r="N45" s="253"/>
    </row>
    <row r="46" spans="1:14" ht="41.25" customHeight="1" x14ac:dyDescent="0.2">
      <c r="A46" s="381" t="s">
        <v>301</v>
      </c>
      <c r="B46" s="62" t="s">
        <v>172</v>
      </c>
      <c r="C46" s="54" t="s">
        <v>502</v>
      </c>
      <c r="D46" s="231" t="s">
        <v>503</v>
      </c>
      <c r="E46" s="232"/>
      <c r="F46" s="232"/>
      <c r="G46" s="232"/>
      <c r="H46" s="232"/>
      <c r="I46" s="232"/>
      <c r="J46" s="232"/>
      <c r="K46" s="262" t="s">
        <v>304</v>
      </c>
      <c r="L46" s="253"/>
      <c r="M46" s="253"/>
      <c r="N46" s="253"/>
    </row>
    <row r="47" spans="1:14" x14ac:dyDescent="0.2">
      <c r="A47" s="380" t="s">
        <v>305</v>
      </c>
      <c r="B47" s="62" t="s">
        <v>172</v>
      </c>
      <c r="C47" s="188" t="s">
        <v>238</v>
      </c>
      <c r="D47" s="305" t="s">
        <v>239</v>
      </c>
      <c r="E47" s="305" t="s">
        <v>239</v>
      </c>
      <c r="F47" s="305" t="s">
        <v>239</v>
      </c>
      <c r="G47" s="305" t="s">
        <v>239</v>
      </c>
      <c r="H47" s="367"/>
      <c r="I47" s="367"/>
      <c r="J47" s="368"/>
      <c r="K47" s="263"/>
      <c r="L47" s="253"/>
      <c r="M47" s="253"/>
      <c r="N47" s="253"/>
    </row>
    <row r="48" spans="1:14" ht="12.75" customHeight="1" x14ac:dyDescent="0.2">
      <c r="A48" s="380" t="s">
        <v>306</v>
      </c>
      <c r="B48" s="62" t="s">
        <v>172</v>
      </c>
      <c r="C48" s="320" t="s">
        <v>583</v>
      </c>
      <c r="D48" s="326"/>
      <c r="E48" s="326"/>
      <c r="F48" s="326"/>
      <c r="G48" s="326"/>
      <c r="H48" s="367"/>
      <c r="I48" s="367"/>
      <c r="J48" s="368"/>
      <c r="K48" s="263"/>
      <c r="L48" s="253"/>
      <c r="M48" s="253"/>
      <c r="N48" s="253"/>
    </row>
    <row r="49" spans="1:14" ht="12.75" customHeight="1" x14ac:dyDescent="0.2">
      <c r="A49" s="380" t="s">
        <v>308</v>
      </c>
      <c r="B49" s="62" t="s">
        <v>172</v>
      </c>
      <c r="C49" s="321" t="s">
        <v>584</v>
      </c>
      <c r="D49" s="326"/>
      <c r="E49" s="326"/>
      <c r="F49" s="326"/>
      <c r="G49" s="326"/>
      <c r="H49" s="367"/>
      <c r="I49" s="367"/>
      <c r="J49" s="368"/>
      <c r="K49" s="263"/>
      <c r="L49" s="253"/>
      <c r="M49" s="253"/>
      <c r="N49" s="253"/>
    </row>
    <row r="50" spans="1:14" ht="12.75" customHeight="1" x14ac:dyDescent="0.2">
      <c r="A50" s="380" t="s">
        <v>310</v>
      </c>
      <c r="B50" s="62" t="s">
        <v>172</v>
      </c>
      <c r="C50" s="189" t="s">
        <v>504</v>
      </c>
      <c r="D50" s="325">
        <f>SUM(D48:D49)</f>
        <v>0</v>
      </c>
      <c r="E50" s="325">
        <f t="shared" ref="E50" si="1">SUM(E48:E49)</f>
        <v>0</v>
      </c>
      <c r="F50" s="325">
        <f t="shared" ref="F50" si="2">SUM(F48:F49)</f>
        <v>0</v>
      </c>
      <c r="G50" s="325">
        <f t="shared" ref="G50" si="3">SUM(G48:G49)</f>
        <v>0</v>
      </c>
      <c r="H50" s="325">
        <f t="shared" ref="H50" si="4">SUM(H48:H49)</f>
        <v>0</v>
      </c>
      <c r="I50" s="325">
        <f>SUM(D50:H50)</f>
        <v>0</v>
      </c>
      <c r="J50" s="369">
        <f>I50/($D$16/$D$14)</f>
        <v>0</v>
      </c>
      <c r="K50" s="264"/>
      <c r="L50" s="253"/>
      <c r="M50" s="253"/>
      <c r="N50" s="253"/>
    </row>
    <row r="51" spans="1:14" x14ac:dyDescent="0.2">
      <c r="A51" s="380" t="s">
        <v>167</v>
      </c>
      <c r="B51" s="62" t="s">
        <v>172</v>
      </c>
      <c r="C51" s="312"/>
      <c r="D51" s="363"/>
      <c r="E51" s="3"/>
      <c r="F51" s="3"/>
      <c r="G51" s="3"/>
      <c r="H51" s="3"/>
      <c r="I51" s="3"/>
      <c r="J51" s="307"/>
      <c r="K51" s="363"/>
      <c r="L51" s="253"/>
      <c r="M51" s="253"/>
      <c r="N51" s="253"/>
    </row>
    <row r="52" spans="1:14" ht="71.25" customHeight="1" x14ac:dyDescent="0.2">
      <c r="A52" s="381" t="s">
        <v>312</v>
      </c>
      <c r="B52" s="62" t="s">
        <v>172</v>
      </c>
      <c r="C52" s="54" t="s">
        <v>313</v>
      </c>
      <c r="D52" s="231" t="s">
        <v>505</v>
      </c>
      <c r="E52" s="232"/>
      <c r="F52" s="232"/>
      <c r="G52" s="232"/>
      <c r="H52" s="232"/>
      <c r="I52" s="232"/>
      <c r="J52" s="258"/>
      <c r="K52" s="262" t="s">
        <v>315</v>
      </c>
      <c r="L52" s="253"/>
      <c r="M52" s="253"/>
      <c r="N52" s="253"/>
    </row>
    <row r="53" spans="1:14" s="293" customFormat="1" x14ac:dyDescent="0.2">
      <c r="A53" s="380" t="s">
        <v>316</v>
      </c>
      <c r="B53" s="62" t="s">
        <v>172</v>
      </c>
      <c r="C53" s="188" t="s">
        <v>238</v>
      </c>
      <c r="D53" s="305" t="s">
        <v>239</v>
      </c>
      <c r="E53" s="305" t="s">
        <v>239</v>
      </c>
      <c r="F53" s="305" t="s">
        <v>239</v>
      </c>
      <c r="G53" s="305" t="s">
        <v>239</v>
      </c>
      <c r="H53" s="367"/>
      <c r="I53" s="367"/>
      <c r="J53" s="368"/>
      <c r="K53" s="263"/>
    </row>
    <row r="54" spans="1:14" x14ac:dyDescent="0.2">
      <c r="A54" s="380" t="s">
        <v>317</v>
      </c>
      <c r="B54" s="62" t="s">
        <v>172</v>
      </c>
      <c r="C54" s="191" t="s">
        <v>506</v>
      </c>
      <c r="D54" s="326"/>
      <c r="E54" s="326"/>
      <c r="F54" s="326"/>
      <c r="G54" s="326"/>
      <c r="H54" s="367"/>
      <c r="I54" s="367"/>
      <c r="J54" s="368"/>
      <c r="K54" s="263"/>
      <c r="L54" s="253"/>
      <c r="M54" s="253"/>
      <c r="N54" s="253"/>
    </row>
    <row r="55" spans="1:14" x14ac:dyDescent="0.2">
      <c r="A55" s="380" t="s">
        <v>319</v>
      </c>
      <c r="B55" s="62" t="s">
        <v>172</v>
      </c>
      <c r="C55" s="191" t="s">
        <v>507</v>
      </c>
      <c r="D55" s="326"/>
      <c r="E55" s="326"/>
      <c r="F55" s="326"/>
      <c r="G55" s="326"/>
      <c r="H55" s="367"/>
      <c r="I55" s="367"/>
      <c r="J55" s="368"/>
      <c r="K55" s="263"/>
      <c r="L55" s="253"/>
      <c r="M55" s="253"/>
      <c r="N55" s="253"/>
    </row>
    <row r="56" spans="1:14" x14ac:dyDescent="0.2">
      <c r="A56" s="380" t="s">
        <v>321</v>
      </c>
      <c r="B56" s="62" t="s">
        <v>172</v>
      </c>
      <c r="C56" s="191" t="s">
        <v>508</v>
      </c>
      <c r="D56" s="326"/>
      <c r="E56" s="326"/>
      <c r="F56" s="326"/>
      <c r="G56" s="326"/>
      <c r="H56" s="367"/>
      <c r="I56" s="367"/>
      <c r="J56" s="368"/>
      <c r="K56" s="263"/>
      <c r="L56" s="253"/>
      <c r="M56" s="253"/>
      <c r="N56" s="253"/>
    </row>
    <row r="57" spans="1:14" x14ac:dyDescent="0.2">
      <c r="A57" s="380" t="s">
        <v>323</v>
      </c>
      <c r="B57" s="62" t="s">
        <v>172</v>
      </c>
      <c r="C57" s="191" t="s">
        <v>509</v>
      </c>
      <c r="D57" s="326"/>
      <c r="E57" s="326"/>
      <c r="F57" s="326"/>
      <c r="G57" s="326"/>
      <c r="H57" s="367"/>
      <c r="I57" s="367"/>
      <c r="J57" s="368"/>
      <c r="K57" s="263"/>
      <c r="L57" s="253"/>
      <c r="M57" s="253"/>
      <c r="N57" s="253"/>
    </row>
    <row r="58" spans="1:14" x14ac:dyDescent="0.2">
      <c r="A58" s="380" t="s">
        <v>325</v>
      </c>
      <c r="B58" s="62" t="s">
        <v>172</v>
      </c>
      <c r="C58" s="189" t="s">
        <v>510</v>
      </c>
      <c r="D58" s="325">
        <f>+SUM(D54:D57)</f>
        <v>0</v>
      </c>
      <c r="E58" s="325">
        <f t="shared" ref="E58:H58" si="5">+SUM(E54:E57)</f>
        <v>0</v>
      </c>
      <c r="F58" s="325">
        <f t="shared" si="5"/>
        <v>0</v>
      </c>
      <c r="G58" s="325">
        <f t="shared" si="5"/>
        <v>0</v>
      </c>
      <c r="H58" s="325">
        <f t="shared" si="5"/>
        <v>0</v>
      </c>
      <c r="I58" s="325">
        <f>SUM(D58:H58)</f>
        <v>0</v>
      </c>
      <c r="J58" s="306">
        <f>I58/($D$16/$D$14)</f>
        <v>0</v>
      </c>
      <c r="K58" s="264"/>
      <c r="L58" s="253"/>
      <c r="M58" s="253"/>
      <c r="N58" s="253"/>
    </row>
    <row r="59" spans="1:14" x14ac:dyDescent="0.2">
      <c r="A59" s="380" t="s">
        <v>167</v>
      </c>
      <c r="B59" s="62" t="s">
        <v>172</v>
      </c>
      <c r="C59" s="313"/>
      <c r="D59" s="314"/>
      <c r="E59" s="3"/>
      <c r="F59" s="3"/>
      <c r="G59" s="3"/>
      <c r="H59" s="3"/>
      <c r="I59" s="3"/>
      <c r="J59" s="307"/>
      <c r="K59" s="314"/>
      <c r="L59" s="253"/>
      <c r="M59" s="253"/>
      <c r="N59" s="253"/>
    </row>
    <row r="60" spans="1:14" ht="37.5" customHeight="1" x14ac:dyDescent="0.2">
      <c r="A60" s="381" t="s">
        <v>327</v>
      </c>
      <c r="B60" s="62" t="s">
        <v>172</v>
      </c>
      <c r="C60" s="54" t="s">
        <v>511</v>
      </c>
      <c r="D60" s="231" t="s">
        <v>512</v>
      </c>
      <c r="E60" s="232"/>
      <c r="F60" s="232"/>
      <c r="G60" s="232"/>
      <c r="H60" s="232"/>
      <c r="I60" s="232"/>
      <c r="J60" s="258"/>
      <c r="K60" s="317" t="s">
        <v>330</v>
      </c>
      <c r="L60" s="253"/>
      <c r="M60" s="253"/>
      <c r="N60" s="253"/>
    </row>
    <row r="61" spans="1:14" s="293" customFormat="1" x14ac:dyDescent="0.2">
      <c r="A61" s="380" t="s">
        <v>331</v>
      </c>
      <c r="B61" s="62" t="s">
        <v>172</v>
      </c>
      <c r="C61" s="323" t="s">
        <v>238</v>
      </c>
      <c r="D61" s="305" t="s">
        <v>239</v>
      </c>
      <c r="E61" s="305" t="s">
        <v>239</v>
      </c>
      <c r="F61" s="305" t="s">
        <v>239</v>
      </c>
      <c r="G61" s="305" t="s">
        <v>239</v>
      </c>
      <c r="H61" s="367"/>
      <c r="I61" s="367"/>
      <c r="J61" s="370"/>
      <c r="K61" s="319"/>
    </row>
    <row r="62" spans="1:14" x14ac:dyDescent="0.2">
      <c r="A62" s="380" t="s">
        <v>332</v>
      </c>
      <c r="B62" s="62" t="s">
        <v>183</v>
      </c>
      <c r="C62" s="191" t="s">
        <v>513</v>
      </c>
      <c r="D62" s="326"/>
      <c r="E62" s="326"/>
      <c r="F62" s="326"/>
      <c r="G62" s="326"/>
      <c r="H62" s="367"/>
      <c r="I62" s="367"/>
      <c r="J62" s="370"/>
      <c r="K62" s="319"/>
      <c r="L62" s="253"/>
      <c r="M62" s="253"/>
      <c r="N62" s="253"/>
    </row>
    <row r="63" spans="1:14" x14ac:dyDescent="0.2">
      <c r="A63" s="380" t="s">
        <v>334</v>
      </c>
      <c r="B63" s="62" t="s">
        <v>183</v>
      </c>
      <c r="C63" s="188" t="s">
        <v>514</v>
      </c>
      <c r="D63" s="326"/>
      <c r="E63" s="326"/>
      <c r="F63" s="326"/>
      <c r="G63" s="326"/>
      <c r="H63" s="367"/>
      <c r="I63" s="367"/>
      <c r="J63" s="370"/>
      <c r="K63" s="319"/>
      <c r="L63" s="253"/>
      <c r="M63" s="253"/>
      <c r="N63" s="253"/>
    </row>
    <row r="64" spans="1:14" x14ac:dyDescent="0.2">
      <c r="A64" s="380" t="s">
        <v>336</v>
      </c>
      <c r="B64" s="62" t="s">
        <v>183</v>
      </c>
      <c r="C64" s="189" t="s">
        <v>515</v>
      </c>
      <c r="D64" s="325">
        <f>+SUM(D62:D63)</f>
        <v>0</v>
      </c>
      <c r="E64" s="325">
        <f t="shared" ref="E64:H64" si="6">+SUM(E62:E63)</f>
        <v>0</v>
      </c>
      <c r="F64" s="325">
        <f t="shared" si="6"/>
        <v>0</v>
      </c>
      <c r="G64" s="325">
        <f t="shared" si="6"/>
        <v>0</v>
      </c>
      <c r="H64" s="325">
        <f t="shared" si="6"/>
        <v>0</v>
      </c>
      <c r="I64" s="325">
        <f>SUM(D64:H64)</f>
        <v>0</v>
      </c>
      <c r="J64" s="306">
        <f>I64/($D$16/$D$14)</f>
        <v>0</v>
      </c>
      <c r="K64" s="322"/>
      <c r="L64" s="253"/>
      <c r="M64" s="253"/>
      <c r="N64" s="253"/>
    </row>
    <row r="65" spans="1:14" x14ac:dyDescent="0.2">
      <c r="A65" s="380" t="s">
        <v>167</v>
      </c>
      <c r="B65" s="62" t="s">
        <v>183</v>
      </c>
      <c r="C65" s="313"/>
      <c r="D65" s="314"/>
      <c r="E65" s="3"/>
      <c r="F65" s="3"/>
      <c r="G65" s="3"/>
      <c r="H65" s="3"/>
      <c r="I65" s="3"/>
      <c r="J65" s="307"/>
      <c r="K65" s="314"/>
      <c r="L65" s="253"/>
      <c r="M65" s="253"/>
      <c r="N65" s="253"/>
    </row>
    <row r="66" spans="1:14" ht="59.25" customHeight="1" x14ac:dyDescent="0.2">
      <c r="A66" s="381" t="s">
        <v>338</v>
      </c>
      <c r="B66" s="62" t="s">
        <v>183</v>
      </c>
      <c r="C66" s="54" t="s">
        <v>339</v>
      </c>
      <c r="D66" s="231" t="s">
        <v>516</v>
      </c>
      <c r="E66" s="232"/>
      <c r="F66" s="232"/>
      <c r="G66" s="232"/>
      <c r="H66" s="232"/>
      <c r="I66" s="232"/>
      <c r="J66" s="258"/>
      <c r="K66" s="262" t="s">
        <v>554</v>
      </c>
      <c r="L66" s="253"/>
      <c r="M66" s="253"/>
      <c r="N66" s="253"/>
    </row>
    <row r="67" spans="1:14" x14ac:dyDescent="0.2">
      <c r="A67" s="382" t="s">
        <v>341</v>
      </c>
      <c r="B67" s="62" t="s">
        <v>183</v>
      </c>
      <c r="C67" s="188" t="s">
        <v>238</v>
      </c>
      <c r="D67" s="305" t="s">
        <v>239</v>
      </c>
      <c r="E67" s="305" t="s">
        <v>239</v>
      </c>
      <c r="F67" s="305" t="s">
        <v>239</v>
      </c>
      <c r="G67" s="305" t="s">
        <v>239</v>
      </c>
      <c r="H67" s="3"/>
      <c r="I67" s="3"/>
      <c r="J67" s="307"/>
      <c r="K67" s="263"/>
      <c r="L67" s="253"/>
      <c r="M67" s="253"/>
      <c r="N67" s="253"/>
    </row>
    <row r="68" spans="1:14" x14ac:dyDescent="0.2">
      <c r="A68" s="380" t="s">
        <v>342</v>
      </c>
      <c r="B68" s="62" t="s">
        <v>183</v>
      </c>
      <c r="C68" s="191" t="s">
        <v>517</v>
      </c>
      <c r="D68" s="326"/>
      <c r="E68" s="326"/>
      <c r="F68" s="326"/>
      <c r="G68" s="326"/>
      <c r="H68" s="3"/>
      <c r="I68" s="3"/>
      <c r="J68" s="307"/>
      <c r="K68" s="263"/>
      <c r="L68" s="253"/>
      <c r="M68" s="253"/>
      <c r="N68" s="253"/>
    </row>
    <row r="69" spans="1:14" x14ac:dyDescent="0.2">
      <c r="A69" s="380" t="s">
        <v>344</v>
      </c>
      <c r="B69" s="62" t="s">
        <v>172</v>
      </c>
      <c r="C69" s="191" t="s">
        <v>487</v>
      </c>
      <c r="D69" s="326"/>
      <c r="E69" s="326"/>
      <c r="F69" s="326"/>
      <c r="G69" s="326"/>
      <c r="H69" s="3"/>
      <c r="I69" s="3"/>
      <c r="J69" s="307"/>
      <c r="K69" s="263"/>
      <c r="L69" s="253"/>
      <c r="M69" s="253"/>
      <c r="N69" s="253"/>
    </row>
    <row r="70" spans="1:14" x14ac:dyDescent="0.2">
      <c r="A70" s="380" t="s">
        <v>346</v>
      </c>
      <c r="B70" s="62" t="s">
        <v>172</v>
      </c>
      <c r="C70" s="191" t="s">
        <v>518</v>
      </c>
      <c r="D70" s="326"/>
      <c r="E70" s="326"/>
      <c r="F70" s="326"/>
      <c r="G70" s="326"/>
      <c r="H70" s="3"/>
      <c r="I70" s="3"/>
      <c r="J70" s="307"/>
      <c r="K70" s="263"/>
      <c r="L70" s="253"/>
      <c r="M70" s="253"/>
      <c r="N70" s="253"/>
    </row>
    <row r="71" spans="1:14" s="293" customFormat="1" x14ac:dyDescent="0.2">
      <c r="A71" s="380" t="s">
        <v>348</v>
      </c>
      <c r="B71" s="62" t="s">
        <v>172</v>
      </c>
      <c r="C71" s="191" t="s">
        <v>489</v>
      </c>
      <c r="D71" s="326"/>
      <c r="E71" s="326"/>
      <c r="F71" s="326"/>
      <c r="G71" s="326"/>
      <c r="H71" s="3"/>
      <c r="I71" s="3"/>
      <c r="J71" s="307"/>
      <c r="K71" s="263"/>
    </row>
    <row r="72" spans="1:14" x14ac:dyDescent="0.2">
      <c r="A72" s="380" t="s">
        <v>350</v>
      </c>
      <c r="B72" s="62" t="s">
        <v>172</v>
      </c>
      <c r="C72" s="192" t="s">
        <v>519</v>
      </c>
      <c r="D72" s="325">
        <f>SUM(D68:D71)</f>
        <v>0</v>
      </c>
      <c r="E72" s="325">
        <f t="shared" ref="E72:H72" si="7">SUM(E68:E71)</f>
        <v>0</v>
      </c>
      <c r="F72" s="325">
        <f t="shared" si="7"/>
        <v>0</v>
      </c>
      <c r="G72" s="325">
        <f t="shared" si="7"/>
        <v>0</v>
      </c>
      <c r="H72" s="325">
        <f t="shared" si="7"/>
        <v>0</v>
      </c>
      <c r="I72" s="325">
        <f>SUM(D72:H72)</f>
        <v>0</v>
      </c>
      <c r="J72" s="306">
        <f>I72/($D$16/$D$14)</f>
        <v>0</v>
      </c>
      <c r="K72" s="264"/>
      <c r="L72" s="253"/>
      <c r="M72" s="253"/>
      <c r="N72" s="253"/>
    </row>
    <row r="73" spans="1:14" x14ac:dyDescent="0.2">
      <c r="A73" s="380" t="s">
        <v>167</v>
      </c>
      <c r="B73" s="62" t="s">
        <v>172</v>
      </c>
      <c r="C73" s="313"/>
      <c r="D73" s="314"/>
      <c r="E73" s="3"/>
      <c r="F73" s="3"/>
      <c r="G73" s="3"/>
      <c r="H73" s="3"/>
      <c r="I73" s="3"/>
      <c r="J73" s="307"/>
      <c r="K73" s="314"/>
      <c r="L73" s="253"/>
      <c r="M73" s="253"/>
      <c r="N73" s="253"/>
    </row>
    <row r="74" spans="1:14" ht="41.25" customHeight="1" x14ac:dyDescent="0.2">
      <c r="A74" s="381" t="s">
        <v>352</v>
      </c>
      <c r="B74" s="62" t="s">
        <v>172</v>
      </c>
      <c r="C74" s="54" t="s">
        <v>353</v>
      </c>
      <c r="D74" s="219" t="s">
        <v>520</v>
      </c>
      <c r="E74" s="220"/>
      <c r="F74" s="220"/>
      <c r="G74" s="220"/>
      <c r="H74" s="220"/>
      <c r="I74" s="220"/>
      <c r="J74" s="221"/>
      <c r="K74" s="262" t="s">
        <v>355</v>
      </c>
      <c r="L74" s="253"/>
      <c r="M74" s="253"/>
      <c r="N74" s="253"/>
    </row>
    <row r="75" spans="1:14" x14ac:dyDescent="0.2">
      <c r="A75" s="380" t="s">
        <v>356</v>
      </c>
      <c r="B75" s="62" t="s">
        <v>172</v>
      </c>
      <c r="C75" s="188" t="s">
        <v>238</v>
      </c>
      <c r="D75" s="305" t="s">
        <v>239</v>
      </c>
      <c r="E75" s="305" t="s">
        <v>239</v>
      </c>
      <c r="F75" s="305" t="s">
        <v>239</v>
      </c>
      <c r="G75" s="305" t="s">
        <v>239</v>
      </c>
      <c r="H75" s="367"/>
      <c r="I75" s="367"/>
      <c r="J75" s="368"/>
      <c r="K75" s="263"/>
      <c r="L75" s="253"/>
      <c r="M75" s="253"/>
      <c r="N75" s="253"/>
    </row>
    <row r="76" spans="1:14" x14ac:dyDescent="0.2">
      <c r="A76" s="380" t="s">
        <v>357</v>
      </c>
      <c r="B76" s="62" t="s">
        <v>183</v>
      </c>
      <c r="C76" s="188" t="s">
        <v>521</v>
      </c>
      <c r="D76" s="326"/>
      <c r="E76" s="326"/>
      <c r="F76" s="326"/>
      <c r="G76" s="326"/>
      <c r="H76" s="367"/>
      <c r="I76" s="367"/>
      <c r="J76" s="368"/>
      <c r="K76" s="263"/>
      <c r="L76" s="253"/>
      <c r="M76" s="253"/>
      <c r="N76" s="253"/>
    </row>
    <row r="77" spans="1:14" x14ac:dyDescent="0.2">
      <c r="A77" s="380" t="s">
        <v>359</v>
      </c>
      <c r="B77" s="62" t="s">
        <v>183</v>
      </c>
      <c r="C77" s="191" t="s">
        <v>522</v>
      </c>
      <c r="D77" s="200">
        <v>0</v>
      </c>
      <c r="E77" s="200">
        <v>0</v>
      </c>
      <c r="F77" s="200">
        <v>0</v>
      </c>
      <c r="G77" s="200">
        <v>0</v>
      </c>
      <c r="H77" s="367"/>
      <c r="I77" s="367"/>
      <c r="J77" s="368"/>
      <c r="K77" s="263"/>
      <c r="L77" s="253"/>
      <c r="M77" s="253"/>
      <c r="N77" s="253"/>
    </row>
    <row r="78" spans="1:14" x14ac:dyDescent="0.2">
      <c r="A78" s="380" t="s">
        <v>361</v>
      </c>
      <c r="B78" s="62" t="s">
        <v>183</v>
      </c>
      <c r="C78" s="191" t="s">
        <v>523</v>
      </c>
      <c r="D78" s="327">
        <f>(100%-D77)*D76</f>
        <v>0</v>
      </c>
      <c r="E78" s="327">
        <f t="shared" ref="E78:H78" si="8">(100%-E77)*E76</f>
        <v>0</v>
      </c>
      <c r="F78" s="327">
        <f t="shared" si="8"/>
        <v>0</v>
      </c>
      <c r="G78" s="327">
        <f t="shared" si="8"/>
        <v>0</v>
      </c>
      <c r="H78" s="327">
        <f t="shared" si="8"/>
        <v>0</v>
      </c>
      <c r="I78" s="325">
        <f>SUM(D78:H78)</f>
        <v>0</v>
      </c>
      <c r="J78" s="306">
        <f>I78/($D$16/$D$14)</f>
        <v>0</v>
      </c>
      <c r="K78" s="263"/>
      <c r="L78" s="253"/>
      <c r="M78" s="253"/>
      <c r="N78" s="253"/>
    </row>
    <row r="79" spans="1:14" x14ac:dyDescent="0.2">
      <c r="A79" s="380" t="s">
        <v>363</v>
      </c>
      <c r="B79" s="62" t="s">
        <v>183</v>
      </c>
      <c r="C79" s="188" t="s">
        <v>364</v>
      </c>
      <c r="D79" s="326"/>
      <c r="E79" s="326"/>
      <c r="F79" s="326"/>
      <c r="G79" s="326"/>
      <c r="H79" s="367"/>
      <c r="I79" s="367"/>
      <c r="J79" s="368"/>
      <c r="K79" s="263"/>
      <c r="L79" s="253"/>
      <c r="M79" s="253"/>
      <c r="N79" s="253"/>
    </row>
    <row r="80" spans="1:14" x14ac:dyDescent="0.2">
      <c r="A80" s="380" t="s">
        <v>365</v>
      </c>
      <c r="B80" s="62" t="s">
        <v>183</v>
      </c>
      <c r="C80" s="191" t="s">
        <v>366</v>
      </c>
      <c r="D80" s="200">
        <v>0</v>
      </c>
      <c r="E80" s="200">
        <v>0</v>
      </c>
      <c r="F80" s="200">
        <v>0</v>
      </c>
      <c r="G80" s="200">
        <v>0</v>
      </c>
      <c r="H80" s="367"/>
      <c r="I80" s="367"/>
      <c r="J80" s="368"/>
      <c r="K80" s="263"/>
      <c r="L80" s="253"/>
      <c r="M80" s="253"/>
      <c r="N80" s="253"/>
    </row>
    <row r="81" spans="1:14" s="293" customFormat="1" x14ac:dyDescent="0.2">
      <c r="A81" s="380" t="s">
        <v>367</v>
      </c>
      <c r="B81" s="62" t="s">
        <v>183</v>
      </c>
      <c r="C81" s="191" t="s">
        <v>368</v>
      </c>
      <c r="D81" s="327">
        <f>(100%-D80)*D79</f>
        <v>0</v>
      </c>
      <c r="E81" s="327">
        <f t="shared" ref="E81:H81" si="9">(100%-E80)*E79</f>
        <v>0</v>
      </c>
      <c r="F81" s="327">
        <f t="shared" si="9"/>
        <v>0</v>
      </c>
      <c r="G81" s="327">
        <f t="shared" si="9"/>
        <v>0</v>
      </c>
      <c r="H81" s="327">
        <f t="shared" si="9"/>
        <v>0</v>
      </c>
      <c r="I81" s="327">
        <f>(100%-I80)*I79</f>
        <v>0</v>
      </c>
      <c r="J81" s="306">
        <f t="shared" ref="J81:J82" si="10">I81/($D$16/$D$14)</f>
        <v>0</v>
      </c>
      <c r="K81" s="263"/>
    </row>
    <row r="82" spans="1:14" x14ac:dyDescent="0.2">
      <c r="A82" s="380" t="s">
        <v>369</v>
      </c>
      <c r="B82" s="62" t="s">
        <v>183</v>
      </c>
      <c r="C82" s="192" t="s">
        <v>370</v>
      </c>
      <c r="D82" s="327">
        <f>D78+D81</f>
        <v>0</v>
      </c>
      <c r="E82" s="327">
        <f t="shared" ref="E82:H82" si="11">E78+E81</f>
        <v>0</v>
      </c>
      <c r="F82" s="327">
        <f t="shared" si="11"/>
        <v>0</v>
      </c>
      <c r="G82" s="327">
        <f t="shared" si="11"/>
        <v>0</v>
      </c>
      <c r="H82" s="327">
        <f t="shared" si="11"/>
        <v>0</v>
      </c>
      <c r="I82" s="327">
        <f>I78+I81</f>
        <v>0</v>
      </c>
      <c r="J82" s="306">
        <f t="shared" si="10"/>
        <v>0</v>
      </c>
      <c r="K82" s="264"/>
      <c r="L82" s="253"/>
      <c r="M82" s="253"/>
      <c r="N82" s="253"/>
    </row>
    <row r="83" spans="1:14" x14ac:dyDescent="0.2">
      <c r="A83" s="380" t="s">
        <v>167</v>
      </c>
      <c r="B83" s="62" t="s">
        <v>183</v>
      </c>
      <c r="C83" s="198"/>
      <c r="D83" s="199"/>
      <c r="E83" s="3"/>
      <c r="F83" s="3"/>
      <c r="G83" s="3"/>
      <c r="H83" s="3"/>
      <c r="I83" s="3"/>
      <c r="J83" s="307"/>
      <c r="K83" s="199"/>
      <c r="L83" s="253"/>
      <c r="M83" s="253"/>
      <c r="N83" s="253"/>
    </row>
    <row r="84" spans="1:14" ht="46.5" customHeight="1" x14ac:dyDescent="0.2">
      <c r="A84" s="381" t="s">
        <v>371</v>
      </c>
      <c r="B84" s="62" t="s">
        <v>183</v>
      </c>
      <c r="C84" s="54" t="s">
        <v>524</v>
      </c>
      <c r="D84" s="219" t="s">
        <v>525</v>
      </c>
      <c r="E84" s="220"/>
      <c r="F84" s="220"/>
      <c r="G84" s="220"/>
      <c r="H84" s="220"/>
      <c r="I84" s="220"/>
      <c r="J84" s="221"/>
      <c r="K84" s="262" t="s">
        <v>374</v>
      </c>
      <c r="L84" s="253"/>
      <c r="M84" s="253"/>
      <c r="N84" s="253"/>
    </row>
    <row r="85" spans="1:14" ht="12.75" customHeight="1" x14ac:dyDescent="0.2">
      <c r="A85" s="380" t="s">
        <v>375</v>
      </c>
      <c r="B85" s="62" t="s">
        <v>183</v>
      </c>
      <c r="C85" s="188" t="s">
        <v>238</v>
      </c>
      <c r="D85" s="305" t="s">
        <v>239</v>
      </c>
      <c r="E85" s="305" t="s">
        <v>239</v>
      </c>
      <c r="F85" s="305" t="s">
        <v>239</v>
      </c>
      <c r="G85" s="305" t="s">
        <v>239</v>
      </c>
      <c r="H85" s="3"/>
      <c r="I85" s="3"/>
      <c r="J85" s="307"/>
      <c r="K85" s="263"/>
      <c r="L85" s="253"/>
      <c r="M85" s="253"/>
      <c r="N85" s="253"/>
    </row>
    <row r="86" spans="1:14" x14ac:dyDescent="0.2">
      <c r="A86" s="380" t="s">
        <v>376</v>
      </c>
      <c r="B86" s="62" t="s">
        <v>183</v>
      </c>
      <c r="C86" s="188" t="s">
        <v>585</v>
      </c>
      <c r="D86" s="305"/>
      <c r="E86" s="305"/>
      <c r="F86" s="305"/>
      <c r="G86" s="305"/>
      <c r="H86" s="3"/>
      <c r="I86" s="3"/>
      <c r="J86" s="307"/>
      <c r="K86" s="263"/>
      <c r="L86" s="253"/>
      <c r="M86" s="253"/>
      <c r="N86" s="253"/>
    </row>
    <row r="87" spans="1:14" x14ac:dyDescent="0.2">
      <c r="A87" s="380" t="s">
        <v>378</v>
      </c>
      <c r="B87" s="62" t="s">
        <v>172</v>
      </c>
      <c r="C87" s="188" t="s">
        <v>586</v>
      </c>
      <c r="D87" s="305"/>
      <c r="E87" s="305"/>
      <c r="F87" s="305"/>
      <c r="G87" s="305"/>
      <c r="H87" s="3"/>
      <c r="I87" s="3"/>
      <c r="J87" s="307"/>
      <c r="K87" s="263"/>
      <c r="L87" s="253"/>
      <c r="M87" s="253"/>
      <c r="N87" s="253"/>
    </row>
    <row r="88" spans="1:14" s="293" customFormat="1" x14ac:dyDescent="0.2">
      <c r="A88" s="380" t="s">
        <v>380</v>
      </c>
      <c r="B88" s="62" t="s">
        <v>172</v>
      </c>
      <c r="C88" s="189" t="s">
        <v>587</v>
      </c>
      <c r="D88" s="325">
        <f>SUM(D86:D87)</f>
        <v>0</v>
      </c>
      <c r="E88" s="325">
        <f t="shared" ref="E88:H88" si="12">SUM(E86:E87)</f>
        <v>0</v>
      </c>
      <c r="F88" s="325">
        <f t="shared" si="12"/>
        <v>0</v>
      </c>
      <c r="G88" s="325">
        <f t="shared" si="12"/>
        <v>0</v>
      </c>
      <c r="H88" s="325">
        <f t="shared" si="12"/>
        <v>0</v>
      </c>
      <c r="I88" s="325">
        <f>SUM(D88:H88)</f>
        <v>0</v>
      </c>
      <c r="J88" s="306">
        <f>I88/($D$16/$D$14)</f>
        <v>0</v>
      </c>
      <c r="K88" s="264"/>
    </row>
    <row r="89" spans="1:14" x14ac:dyDescent="0.2">
      <c r="A89" s="383" t="s">
        <v>167</v>
      </c>
      <c r="B89" s="62" t="s">
        <v>172</v>
      </c>
      <c r="C89" s="313"/>
      <c r="D89" s="314"/>
      <c r="E89" s="3"/>
      <c r="F89" s="3"/>
      <c r="G89" s="3"/>
      <c r="H89" s="3"/>
      <c r="I89" s="3"/>
      <c r="J89" s="307"/>
      <c r="K89" s="314"/>
    </row>
    <row r="90" spans="1:14" ht="38.25" customHeight="1" x14ac:dyDescent="0.2">
      <c r="A90" s="380" t="s">
        <v>382</v>
      </c>
      <c r="B90" s="62" t="s">
        <v>172</v>
      </c>
      <c r="C90" s="54" t="s">
        <v>383</v>
      </c>
      <c r="D90" s="219" t="s">
        <v>526</v>
      </c>
      <c r="E90" s="220"/>
      <c r="F90" s="220"/>
      <c r="G90" s="220"/>
      <c r="H90" s="220"/>
      <c r="I90" s="220"/>
      <c r="J90" s="221"/>
      <c r="K90" s="262" t="s">
        <v>385</v>
      </c>
    </row>
    <row r="91" spans="1:14" x14ac:dyDescent="0.2">
      <c r="A91" s="380" t="s">
        <v>386</v>
      </c>
      <c r="B91" s="62" t="s">
        <v>172</v>
      </c>
      <c r="C91" s="188" t="s">
        <v>238</v>
      </c>
      <c r="D91" s="305" t="s">
        <v>239</v>
      </c>
      <c r="E91" s="305" t="s">
        <v>239</v>
      </c>
      <c r="F91" s="305" t="s">
        <v>239</v>
      </c>
      <c r="G91" s="305" t="s">
        <v>239</v>
      </c>
      <c r="H91" s="367"/>
      <c r="I91" s="367"/>
      <c r="J91" s="370"/>
      <c r="K91" s="263"/>
    </row>
    <row r="92" spans="1:14" x14ac:dyDescent="0.2">
      <c r="A92" s="380" t="s">
        <v>387</v>
      </c>
      <c r="B92" s="62" t="s">
        <v>172</v>
      </c>
      <c r="C92" s="188" t="s">
        <v>388</v>
      </c>
      <c r="D92" s="305"/>
      <c r="E92" s="305"/>
      <c r="F92" s="305"/>
      <c r="G92" s="305"/>
      <c r="H92" s="367"/>
      <c r="I92" s="367"/>
      <c r="J92" s="370"/>
      <c r="K92" s="263"/>
    </row>
    <row r="93" spans="1:14" x14ac:dyDescent="0.2">
      <c r="A93" s="380" t="s">
        <v>389</v>
      </c>
      <c r="B93" s="62" t="s">
        <v>183</v>
      </c>
      <c r="C93" s="188" t="s">
        <v>390</v>
      </c>
      <c r="D93" s="305"/>
      <c r="E93" s="305"/>
      <c r="F93" s="305"/>
      <c r="G93" s="305"/>
      <c r="H93" s="367"/>
      <c r="I93" s="367"/>
      <c r="J93" s="370"/>
      <c r="K93" s="263"/>
    </row>
    <row r="94" spans="1:14" x14ac:dyDescent="0.2">
      <c r="A94" s="380" t="s">
        <v>391</v>
      </c>
      <c r="B94" s="62" t="s">
        <v>183</v>
      </c>
      <c r="C94" s="189" t="s">
        <v>381</v>
      </c>
      <c r="D94" s="325">
        <f>SUM(D92:D93)</f>
        <v>0</v>
      </c>
      <c r="E94" s="325">
        <f t="shared" ref="E94" si="13">SUM(E92:E93)</f>
        <v>0</v>
      </c>
      <c r="F94" s="325">
        <f t="shared" ref="F94" si="14">SUM(F92:F93)</f>
        <v>0</v>
      </c>
      <c r="G94" s="325">
        <f t="shared" ref="G94" si="15">SUM(G92:G93)</f>
        <v>0</v>
      </c>
      <c r="H94" s="325">
        <f t="shared" ref="H94" si="16">SUM(H92:H93)</f>
        <v>0</v>
      </c>
      <c r="I94" s="325">
        <f>SUM(D94:H94)</f>
        <v>0</v>
      </c>
      <c r="J94" s="306">
        <f>I94/($D$16/$D$14)</f>
        <v>0</v>
      </c>
      <c r="K94" s="264"/>
    </row>
    <row r="95" spans="1:14" x14ac:dyDescent="0.2">
      <c r="A95" s="380" t="s">
        <v>167</v>
      </c>
      <c r="B95" s="62" t="s">
        <v>183</v>
      </c>
      <c r="C95" s="311"/>
      <c r="D95" s="3"/>
      <c r="E95" s="3"/>
      <c r="F95" s="3"/>
      <c r="G95" s="3"/>
      <c r="H95" s="3"/>
      <c r="I95" s="3"/>
      <c r="J95" s="307"/>
      <c r="K95" s="3"/>
    </row>
    <row r="96" spans="1:14" ht="33.75" customHeight="1" x14ac:dyDescent="0.2">
      <c r="A96" s="380" t="s">
        <v>392</v>
      </c>
      <c r="B96" s="62" t="s">
        <v>183</v>
      </c>
      <c r="C96" s="54" t="s">
        <v>393</v>
      </c>
      <c r="D96" s="219" t="s">
        <v>527</v>
      </c>
      <c r="E96" s="220"/>
      <c r="F96" s="220"/>
      <c r="G96" s="220"/>
      <c r="H96" s="220"/>
      <c r="I96" s="220"/>
      <c r="J96" s="221"/>
      <c r="K96" s="262" t="s">
        <v>588</v>
      </c>
    </row>
    <row r="97" spans="1:11" x14ac:dyDescent="0.2">
      <c r="A97" s="380" t="s">
        <v>396</v>
      </c>
      <c r="B97" s="62" t="s">
        <v>183</v>
      </c>
      <c r="C97" s="188" t="s">
        <v>238</v>
      </c>
      <c r="D97" s="305" t="s">
        <v>239</v>
      </c>
      <c r="E97" s="305" t="s">
        <v>239</v>
      </c>
      <c r="F97" s="305" t="s">
        <v>239</v>
      </c>
      <c r="G97" s="305" t="s">
        <v>239</v>
      </c>
      <c r="H97" s="318"/>
      <c r="I97" s="318"/>
      <c r="J97" s="324"/>
      <c r="K97" s="263"/>
    </row>
    <row r="98" spans="1:11" x14ac:dyDescent="0.2">
      <c r="A98" s="380" t="s">
        <v>397</v>
      </c>
      <c r="B98" s="62" t="s">
        <v>183</v>
      </c>
      <c r="C98" s="188" t="s">
        <v>398</v>
      </c>
      <c r="D98" s="305"/>
      <c r="E98" s="305"/>
      <c r="F98" s="305"/>
      <c r="G98" s="305"/>
      <c r="H98" s="318"/>
      <c r="I98" s="318"/>
      <c r="J98" s="324"/>
      <c r="K98" s="263"/>
    </row>
    <row r="99" spans="1:11" x14ac:dyDescent="0.2">
      <c r="A99" s="380" t="s">
        <v>399</v>
      </c>
      <c r="B99" s="62" t="s">
        <v>172</v>
      </c>
      <c r="C99" s="188" t="s">
        <v>400</v>
      </c>
      <c r="D99" s="305"/>
      <c r="E99" s="305"/>
      <c r="F99" s="305"/>
      <c r="G99" s="305"/>
      <c r="H99" s="318"/>
      <c r="I99" s="318"/>
      <c r="J99" s="324"/>
      <c r="K99" s="263"/>
    </row>
    <row r="100" spans="1:11" x14ac:dyDescent="0.2">
      <c r="A100" s="380" t="s">
        <v>401</v>
      </c>
      <c r="B100" s="62" t="s">
        <v>172</v>
      </c>
      <c r="C100" s="189" t="s">
        <v>402</v>
      </c>
      <c r="D100" s="325">
        <f>SUM(D98:D99)</f>
        <v>0</v>
      </c>
      <c r="E100" s="325">
        <f t="shared" ref="E100" si="17">SUM(E98:E99)</f>
        <v>0</v>
      </c>
      <c r="F100" s="325">
        <f t="shared" ref="F100" si="18">SUM(F98:F99)</f>
        <v>0</v>
      </c>
      <c r="G100" s="325">
        <f t="shared" ref="G100" si="19">SUM(G98:G99)</f>
        <v>0</v>
      </c>
      <c r="H100" s="325">
        <f t="shared" ref="H100" si="20">SUM(H98:H99)</f>
        <v>0</v>
      </c>
      <c r="I100" s="325">
        <f>SUM(D100:H100)</f>
        <v>0</v>
      </c>
      <c r="J100" s="306">
        <f>I100/($D$16/$D$14)</f>
        <v>0</v>
      </c>
      <c r="K100" s="264"/>
    </row>
    <row r="101" spans="1:11" x14ac:dyDescent="0.2">
      <c r="A101" s="380" t="s">
        <v>167</v>
      </c>
      <c r="B101" s="62" t="s">
        <v>172</v>
      </c>
      <c r="C101" s="311"/>
      <c r="D101" s="3"/>
      <c r="E101" s="3"/>
      <c r="F101" s="307"/>
      <c r="G101" s="307"/>
      <c r="H101" s="307"/>
      <c r="I101" s="307"/>
      <c r="J101" s="307"/>
      <c r="K101" s="307"/>
    </row>
    <row r="102" spans="1:11" ht="15.75" x14ac:dyDescent="0.25">
      <c r="A102" s="380" t="s">
        <v>403</v>
      </c>
      <c r="B102" s="62" t="s">
        <v>172</v>
      </c>
      <c r="C102" s="371" t="s">
        <v>589</v>
      </c>
      <c r="D102" s="372"/>
      <c r="E102" s="372"/>
      <c r="F102" s="373"/>
      <c r="G102" s="373"/>
      <c r="H102" s="373"/>
      <c r="I102" s="307"/>
      <c r="J102" s="307"/>
      <c r="K102" s="307"/>
    </row>
    <row r="103" spans="1:11" ht="25.5" x14ac:dyDescent="0.2">
      <c r="A103" s="380" t="s">
        <v>405</v>
      </c>
      <c r="B103" s="62" t="s">
        <v>183</v>
      </c>
      <c r="C103" s="328" t="s">
        <v>9</v>
      </c>
      <c r="D103" s="349">
        <f>D20</f>
        <v>44104</v>
      </c>
      <c r="E103" s="349">
        <f t="shared" ref="E103:G103" si="21">E20</f>
        <v>44196</v>
      </c>
      <c r="F103" s="349">
        <f t="shared" si="21"/>
        <v>44286</v>
      </c>
      <c r="G103" s="349">
        <f t="shared" si="21"/>
        <v>44377</v>
      </c>
      <c r="H103" s="361" t="s">
        <v>597</v>
      </c>
      <c r="I103" s="361" t="s">
        <v>598</v>
      </c>
      <c r="J103" s="361" t="s">
        <v>599</v>
      </c>
      <c r="K103" s="307"/>
    </row>
    <row r="104" spans="1:11" x14ac:dyDescent="0.2">
      <c r="A104" s="380" t="s">
        <v>409</v>
      </c>
      <c r="B104" s="68" t="s">
        <v>172</v>
      </c>
      <c r="C104" s="102" t="s">
        <v>410</v>
      </c>
      <c r="D104" s="329">
        <f>D25</f>
        <v>0</v>
      </c>
      <c r="E104" s="329">
        <f t="shared" ref="E104:H104" si="22">E25</f>
        <v>0</v>
      </c>
      <c r="F104" s="329">
        <f t="shared" si="22"/>
        <v>0</v>
      </c>
      <c r="G104" s="329">
        <f t="shared" si="22"/>
        <v>0</v>
      </c>
      <c r="H104" s="329">
        <f t="shared" si="22"/>
        <v>0</v>
      </c>
      <c r="I104" s="329">
        <f>I25</f>
        <v>0</v>
      </c>
      <c r="J104" s="332">
        <f>J25</f>
        <v>0</v>
      </c>
      <c r="K104" s="307"/>
    </row>
    <row r="105" spans="1:11" x14ac:dyDescent="0.2">
      <c r="A105" s="380" t="s">
        <v>411</v>
      </c>
      <c r="B105" s="68" t="s">
        <v>172</v>
      </c>
      <c r="C105" s="102" t="s">
        <v>412</v>
      </c>
      <c r="D105" s="329">
        <f>D29</f>
        <v>0</v>
      </c>
      <c r="E105" s="329">
        <f t="shared" ref="E105:H105" si="23">E29</f>
        <v>0</v>
      </c>
      <c r="F105" s="329">
        <f t="shared" si="23"/>
        <v>0</v>
      </c>
      <c r="G105" s="329">
        <f t="shared" si="23"/>
        <v>0</v>
      </c>
      <c r="H105" s="329">
        <f t="shared" si="23"/>
        <v>0</v>
      </c>
      <c r="I105" s="329">
        <f>I29</f>
        <v>0</v>
      </c>
      <c r="J105" s="332">
        <f>J29</f>
        <v>0</v>
      </c>
      <c r="K105" s="307"/>
    </row>
    <row r="106" spans="1:11" x14ac:dyDescent="0.2">
      <c r="A106" s="380" t="s">
        <v>413</v>
      </c>
      <c r="B106" s="68" t="s">
        <v>172</v>
      </c>
      <c r="C106" s="102" t="s">
        <v>414</v>
      </c>
      <c r="D106" s="329">
        <f>D33</f>
        <v>0</v>
      </c>
      <c r="E106" s="329">
        <f t="shared" ref="E106:H106" si="24">E33</f>
        <v>0</v>
      </c>
      <c r="F106" s="329">
        <f t="shared" si="24"/>
        <v>0</v>
      </c>
      <c r="G106" s="329">
        <f t="shared" si="24"/>
        <v>0</v>
      </c>
      <c r="H106" s="329">
        <f t="shared" si="24"/>
        <v>0</v>
      </c>
      <c r="I106" s="329">
        <f>I33</f>
        <v>0</v>
      </c>
      <c r="J106" s="332">
        <f>J33</f>
        <v>0</v>
      </c>
      <c r="K106" s="307"/>
    </row>
    <row r="107" spans="1:11" x14ac:dyDescent="0.2">
      <c r="A107" s="380" t="s">
        <v>415</v>
      </c>
      <c r="B107" s="68" t="s">
        <v>172</v>
      </c>
      <c r="C107" s="102" t="s">
        <v>416</v>
      </c>
      <c r="D107" s="329">
        <f>D37</f>
        <v>0</v>
      </c>
      <c r="E107" s="329">
        <f t="shared" ref="E107:H107" si="25">E37</f>
        <v>0</v>
      </c>
      <c r="F107" s="329">
        <f t="shared" si="25"/>
        <v>0</v>
      </c>
      <c r="G107" s="329">
        <f t="shared" si="25"/>
        <v>0</v>
      </c>
      <c r="H107" s="329">
        <f t="shared" si="25"/>
        <v>0</v>
      </c>
      <c r="I107" s="329">
        <f>I37</f>
        <v>0</v>
      </c>
      <c r="J107" s="332">
        <f>J37</f>
        <v>0</v>
      </c>
      <c r="K107" s="307"/>
    </row>
    <row r="108" spans="1:11" x14ac:dyDescent="0.2">
      <c r="A108" s="380" t="s">
        <v>417</v>
      </c>
      <c r="B108" s="68" t="s">
        <v>172</v>
      </c>
      <c r="C108" s="102" t="s">
        <v>34</v>
      </c>
      <c r="D108" s="329">
        <f>D43</f>
        <v>0</v>
      </c>
      <c r="E108" s="329">
        <f t="shared" ref="E108:H108" si="26">E43</f>
        <v>0</v>
      </c>
      <c r="F108" s="329">
        <f t="shared" si="26"/>
        <v>0</v>
      </c>
      <c r="G108" s="329">
        <f t="shared" si="26"/>
        <v>0</v>
      </c>
      <c r="H108" s="329">
        <f t="shared" si="26"/>
        <v>0</v>
      </c>
      <c r="I108" s="329">
        <f>I43</f>
        <v>0</v>
      </c>
      <c r="J108" s="332">
        <f>J43</f>
        <v>0</v>
      </c>
      <c r="K108" s="307"/>
    </row>
    <row r="109" spans="1:11" x14ac:dyDescent="0.2">
      <c r="A109" s="380" t="s">
        <v>420</v>
      </c>
      <c r="B109" s="68" t="s">
        <v>172</v>
      </c>
      <c r="C109" s="102" t="s">
        <v>421</v>
      </c>
      <c r="D109" s="329">
        <f>D50</f>
        <v>0</v>
      </c>
      <c r="E109" s="329">
        <f t="shared" ref="E109:H109" si="27">E50</f>
        <v>0</v>
      </c>
      <c r="F109" s="329">
        <f t="shared" si="27"/>
        <v>0</v>
      </c>
      <c r="G109" s="329">
        <f t="shared" si="27"/>
        <v>0</v>
      </c>
      <c r="H109" s="329">
        <f t="shared" si="27"/>
        <v>0</v>
      </c>
      <c r="I109" s="329">
        <f>I50</f>
        <v>0</v>
      </c>
      <c r="J109" s="332">
        <f>J50</f>
        <v>0</v>
      </c>
      <c r="K109" s="307"/>
    </row>
    <row r="110" spans="1:11" x14ac:dyDescent="0.2">
      <c r="A110" s="380" t="s">
        <v>422</v>
      </c>
      <c r="B110" s="68" t="s">
        <v>172</v>
      </c>
      <c r="C110" s="102" t="s">
        <v>423</v>
      </c>
      <c r="D110" s="329">
        <f>D58</f>
        <v>0</v>
      </c>
      <c r="E110" s="329">
        <f t="shared" ref="E110:H110" si="28">E58</f>
        <v>0</v>
      </c>
      <c r="F110" s="329">
        <f t="shared" si="28"/>
        <v>0</v>
      </c>
      <c r="G110" s="329">
        <f t="shared" si="28"/>
        <v>0</v>
      </c>
      <c r="H110" s="329">
        <f t="shared" si="28"/>
        <v>0</v>
      </c>
      <c r="I110" s="329">
        <f>I58</f>
        <v>0</v>
      </c>
      <c r="J110" s="332">
        <f>J58</f>
        <v>0</v>
      </c>
      <c r="K110" s="307"/>
    </row>
    <row r="111" spans="1:11" x14ac:dyDescent="0.2">
      <c r="A111" s="380" t="s">
        <v>424</v>
      </c>
      <c r="B111" s="68" t="s">
        <v>172</v>
      </c>
      <c r="C111" s="102" t="s">
        <v>425</v>
      </c>
      <c r="D111" s="329">
        <f>D64</f>
        <v>0</v>
      </c>
      <c r="E111" s="329">
        <f t="shared" ref="E111:H111" si="29">E64</f>
        <v>0</v>
      </c>
      <c r="F111" s="329">
        <f t="shared" si="29"/>
        <v>0</v>
      </c>
      <c r="G111" s="329">
        <f t="shared" si="29"/>
        <v>0</v>
      </c>
      <c r="H111" s="329">
        <f t="shared" si="29"/>
        <v>0</v>
      </c>
      <c r="I111" s="329">
        <f>I64</f>
        <v>0</v>
      </c>
      <c r="J111" s="332">
        <f>J64</f>
        <v>0</v>
      </c>
      <c r="K111" s="307"/>
    </row>
    <row r="112" spans="1:11" x14ac:dyDescent="0.2">
      <c r="A112" s="380" t="s">
        <v>426</v>
      </c>
      <c r="B112" s="68" t="s">
        <v>172</v>
      </c>
      <c r="C112" s="102" t="s">
        <v>73</v>
      </c>
      <c r="D112" s="329">
        <f>D72</f>
        <v>0</v>
      </c>
      <c r="E112" s="329">
        <f t="shared" ref="E112:H112" si="30">E72</f>
        <v>0</v>
      </c>
      <c r="F112" s="329">
        <f t="shared" si="30"/>
        <v>0</v>
      </c>
      <c r="G112" s="329">
        <f t="shared" si="30"/>
        <v>0</v>
      </c>
      <c r="H112" s="329">
        <f t="shared" si="30"/>
        <v>0</v>
      </c>
      <c r="I112" s="329">
        <f>I72</f>
        <v>0</v>
      </c>
      <c r="J112" s="332">
        <f>J72</f>
        <v>0</v>
      </c>
      <c r="K112" s="307"/>
    </row>
    <row r="113" spans="1:11" x14ac:dyDescent="0.2">
      <c r="A113" s="380" t="s">
        <v>427</v>
      </c>
      <c r="B113" s="68" t="s">
        <v>172</v>
      </c>
      <c r="C113" s="102" t="s">
        <v>80</v>
      </c>
      <c r="D113" s="329">
        <f>D82</f>
        <v>0</v>
      </c>
      <c r="E113" s="329">
        <f t="shared" ref="E113:H113" si="31">E82</f>
        <v>0</v>
      </c>
      <c r="F113" s="329">
        <f t="shared" si="31"/>
        <v>0</v>
      </c>
      <c r="G113" s="329">
        <f t="shared" si="31"/>
        <v>0</v>
      </c>
      <c r="H113" s="329">
        <f t="shared" si="31"/>
        <v>0</v>
      </c>
      <c r="I113" s="329">
        <f>I82</f>
        <v>0</v>
      </c>
      <c r="J113" s="332">
        <f>J82</f>
        <v>0</v>
      </c>
      <c r="K113" s="307"/>
    </row>
    <row r="114" spans="1:11" x14ac:dyDescent="0.2">
      <c r="A114" s="380" t="s">
        <v>428</v>
      </c>
      <c r="B114" s="68" t="s">
        <v>172</v>
      </c>
      <c r="C114" s="102" t="s">
        <v>429</v>
      </c>
      <c r="D114" s="329">
        <f>D88</f>
        <v>0</v>
      </c>
      <c r="E114" s="329">
        <f t="shared" ref="E114:H114" si="32">E88</f>
        <v>0</v>
      </c>
      <c r="F114" s="329">
        <f t="shared" si="32"/>
        <v>0</v>
      </c>
      <c r="G114" s="329">
        <f t="shared" si="32"/>
        <v>0</v>
      </c>
      <c r="H114" s="329">
        <f t="shared" si="32"/>
        <v>0</v>
      </c>
      <c r="I114" s="329">
        <f>I88</f>
        <v>0</v>
      </c>
      <c r="J114" s="332">
        <f>J88</f>
        <v>0</v>
      </c>
      <c r="K114" s="307"/>
    </row>
    <row r="115" spans="1:11" x14ac:dyDescent="0.2">
      <c r="A115" s="380" t="s">
        <v>430</v>
      </c>
      <c r="B115" s="68" t="s">
        <v>172</v>
      </c>
      <c r="C115" s="102" t="s">
        <v>88</v>
      </c>
      <c r="D115" s="331">
        <f>D94</f>
        <v>0</v>
      </c>
      <c r="E115" s="331">
        <f t="shared" ref="E115:H115" si="33">E94</f>
        <v>0</v>
      </c>
      <c r="F115" s="331">
        <f t="shared" si="33"/>
        <v>0</v>
      </c>
      <c r="G115" s="331">
        <f t="shared" si="33"/>
        <v>0</v>
      </c>
      <c r="H115" s="331">
        <f t="shared" si="33"/>
        <v>0</v>
      </c>
      <c r="I115" s="331">
        <f>I94</f>
        <v>0</v>
      </c>
      <c r="J115" s="333">
        <f>J94</f>
        <v>0</v>
      </c>
      <c r="K115" s="307"/>
    </row>
    <row r="116" spans="1:11" x14ac:dyDescent="0.2">
      <c r="A116" s="380" t="s">
        <v>431</v>
      </c>
      <c r="B116" s="68" t="s">
        <v>172</v>
      </c>
      <c r="C116" s="102" t="s">
        <v>432</v>
      </c>
      <c r="D116" s="331">
        <f>D100</f>
        <v>0</v>
      </c>
      <c r="E116" s="331">
        <f t="shared" ref="E116:H116" si="34">E100</f>
        <v>0</v>
      </c>
      <c r="F116" s="331">
        <f t="shared" si="34"/>
        <v>0</v>
      </c>
      <c r="G116" s="331">
        <f t="shared" si="34"/>
        <v>0</v>
      </c>
      <c r="H116" s="331">
        <f t="shared" si="34"/>
        <v>0</v>
      </c>
      <c r="I116" s="331">
        <f>I100</f>
        <v>0</v>
      </c>
      <c r="J116" s="333">
        <f>J100</f>
        <v>0</v>
      </c>
      <c r="K116" s="307"/>
    </row>
    <row r="117" spans="1:11" x14ac:dyDescent="0.2">
      <c r="A117" s="383" t="s">
        <v>433</v>
      </c>
      <c r="B117" s="68" t="s">
        <v>172</v>
      </c>
      <c r="C117" s="103" t="s">
        <v>434</v>
      </c>
      <c r="D117" s="330">
        <f>SUM(D104:D116)</f>
        <v>0</v>
      </c>
      <c r="E117" s="330">
        <f t="shared" ref="E117:H117" si="35">SUM(E104:E116)</f>
        <v>0</v>
      </c>
      <c r="F117" s="330">
        <f t="shared" si="35"/>
        <v>0</v>
      </c>
      <c r="G117" s="330">
        <f t="shared" si="35"/>
        <v>0</v>
      </c>
      <c r="H117" s="330">
        <f t="shared" si="35"/>
        <v>0</v>
      </c>
      <c r="I117" s="330">
        <f>SUM(I104:I116)</f>
        <v>0</v>
      </c>
      <c r="J117" s="334">
        <f>I117/($D$16/$D$14)</f>
        <v>0</v>
      </c>
      <c r="K117" s="307"/>
    </row>
    <row r="118" spans="1:11" ht="13.5" thickBot="1" x14ac:dyDescent="0.25">
      <c r="A118" s="384" t="s">
        <v>435</v>
      </c>
    </row>
  </sheetData>
  <mergeCells count="27">
    <mergeCell ref="D96:J96"/>
    <mergeCell ref="K96:K100"/>
    <mergeCell ref="D84:J84"/>
    <mergeCell ref="K84:K88"/>
    <mergeCell ref="D90:J90"/>
    <mergeCell ref="K90:K94"/>
    <mergeCell ref="D60:J60"/>
    <mergeCell ref="K60:K64"/>
    <mergeCell ref="D66:J66"/>
    <mergeCell ref="K66:K72"/>
    <mergeCell ref="D74:J74"/>
    <mergeCell ref="K74:K82"/>
    <mergeCell ref="D19:J19"/>
    <mergeCell ref="D23:J23"/>
    <mergeCell ref="K23:K25"/>
    <mergeCell ref="D27:J27"/>
    <mergeCell ref="K27:K29"/>
    <mergeCell ref="D31:J31"/>
    <mergeCell ref="K31:K33"/>
    <mergeCell ref="D35:J35"/>
    <mergeCell ref="K35:K37"/>
    <mergeCell ref="D39:J39"/>
    <mergeCell ref="K39:K43"/>
    <mergeCell ref="D46:J46"/>
    <mergeCell ref="K46:K50"/>
    <mergeCell ref="D52:J52"/>
    <mergeCell ref="K52:K58"/>
  </mergeCells>
  <conditionalFormatting sqref="D41:G42 D86:G87">
    <cfRule type="cellIs" dxfId="65" priority="88" stopIfTrue="1" operator="equal">
      <formula>"Estimate"</formula>
    </cfRule>
    <cfRule type="cellIs" dxfId="64" priority="89" stopIfTrue="1" operator="equal">
      <formula>"Actual"</formula>
    </cfRule>
    <cfRule type="cellIs" dxfId="63" priority="90" stopIfTrue="1" operator="equal">
      <formula>"Insert"</formula>
    </cfRule>
  </conditionalFormatting>
  <conditionalFormatting sqref="D24:G24">
    <cfRule type="cellIs" dxfId="62" priority="100" stopIfTrue="1" operator="equal">
      <formula>"Estimate"</formula>
    </cfRule>
    <cfRule type="cellIs" dxfId="61" priority="101" stopIfTrue="1" operator="equal">
      <formula>"Actual"</formula>
    </cfRule>
    <cfRule type="cellIs" dxfId="60" priority="102" stopIfTrue="1" operator="equal">
      <formula>"Insert"</formula>
    </cfRule>
  </conditionalFormatting>
  <conditionalFormatting sqref="D68:G71">
    <cfRule type="cellIs" dxfId="59" priority="61" stopIfTrue="1" operator="equal">
      <formula>"Estimate"</formula>
    </cfRule>
    <cfRule type="cellIs" dxfId="58" priority="62" stopIfTrue="1" operator="equal">
      <formula>"Actual"</formula>
    </cfRule>
    <cfRule type="cellIs" dxfId="57" priority="63" stopIfTrue="1" operator="equal">
      <formula>"Insert"</formula>
    </cfRule>
  </conditionalFormatting>
  <conditionalFormatting sqref="D98:G99">
    <cfRule type="cellIs" dxfId="56" priority="40" stopIfTrue="1" operator="equal">
      <formula>"Estimate"</formula>
    </cfRule>
    <cfRule type="cellIs" dxfId="55" priority="41" stopIfTrue="1" operator="equal">
      <formula>"Actual"</formula>
    </cfRule>
    <cfRule type="cellIs" dxfId="54" priority="42" stopIfTrue="1" operator="equal">
      <formula>"Insert"</formula>
    </cfRule>
  </conditionalFormatting>
  <conditionalFormatting sqref="D48:G49">
    <cfRule type="cellIs" dxfId="53" priority="70" stopIfTrue="1" operator="equal">
      <formula>"Estimate"</formula>
    </cfRule>
    <cfRule type="cellIs" dxfId="52" priority="71" stopIfTrue="1" operator="equal">
      <formula>"Actual"</formula>
    </cfRule>
    <cfRule type="cellIs" dxfId="51" priority="72" stopIfTrue="1" operator="equal">
      <formula>"Insert"</formula>
    </cfRule>
  </conditionalFormatting>
  <conditionalFormatting sqref="D54:G57">
    <cfRule type="cellIs" dxfId="50" priority="67" stopIfTrue="1" operator="equal">
      <formula>"Estimate"</formula>
    </cfRule>
    <cfRule type="cellIs" dxfId="49" priority="68" stopIfTrue="1" operator="equal">
      <formula>"Actual"</formula>
    </cfRule>
    <cfRule type="cellIs" dxfId="48" priority="69" stopIfTrue="1" operator="equal">
      <formula>"Insert"</formula>
    </cfRule>
  </conditionalFormatting>
  <conditionalFormatting sqref="D62:G63">
    <cfRule type="cellIs" dxfId="47" priority="64" stopIfTrue="1" operator="equal">
      <formula>"Estimate"</formula>
    </cfRule>
    <cfRule type="cellIs" dxfId="46" priority="65" stopIfTrue="1" operator="equal">
      <formula>"Actual"</formula>
    </cfRule>
    <cfRule type="cellIs" dxfId="45" priority="66" stopIfTrue="1" operator="equal">
      <formula>"Insert"</formula>
    </cfRule>
  </conditionalFormatting>
  <conditionalFormatting sqref="D92:G93">
    <cfRule type="cellIs" dxfId="44" priority="46" stopIfTrue="1" operator="equal">
      <formula>"Estimate"</formula>
    </cfRule>
    <cfRule type="cellIs" dxfId="43" priority="47" stopIfTrue="1" operator="equal">
      <formula>"Actual"</formula>
    </cfRule>
    <cfRule type="cellIs" dxfId="42" priority="48" stopIfTrue="1" operator="equal">
      <formula>"Insert"</formula>
    </cfRule>
  </conditionalFormatting>
  <conditionalFormatting sqref="D76:G76">
    <cfRule type="cellIs" dxfId="41" priority="55" stopIfTrue="1" operator="equal">
      <formula>"Estimate"</formula>
    </cfRule>
    <cfRule type="cellIs" dxfId="40" priority="56" stopIfTrue="1" operator="equal">
      <formula>"Actual"</formula>
    </cfRule>
    <cfRule type="cellIs" dxfId="39" priority="57" stopIfTrue="1" operator="equal">
      <formula>"Insert"</formula>
    </cfRule>
  </conditionalFormatting>
  <conditionalFormatting sqref="D79:G79">
    <cfRule type="cellIs" dxfId="38" priority="52" stopIfTrue="1" operator="equal">
      <formula>"Estimate"</formula>
    </cfRule>
    <cfRule type="cellIs" dxfId="37" priority="53" stopIfTrue="1" operator="equal">
      <formula>"Actual"</formula>
    </cfRule>
    <cfRule type="cellIs" dxfId="36" priority="54" stopIfTrue="1" operator="equal">
      <formula>"Insert"</formula>
    </cfRule>
  </conditionalFormatting>
  <conditionalFormatting sqref="D28:G28">
    <cfRule type="cellIs" dxfId="35" priority="34" stopIfTrue="1" operator="equal">
      <formula>"Estimate"</formula>
    </cfRule>
    <cfRule type="cellIs" dxfId="34" priority="35" stopIfTrue="1" operator="equal">
      <formula>"Actual"</formula>
    </cfRule>
    <cfRule type="cellIs" dxfId="33" priority="36" stopIfTrue="1" operator="equal">
      <formula>"Insert"</formula>
    </cfRule>
  </conditionalFormatting>
  <conditionalFormatting sqref="D32:G32">
    <cfRule type="cellIs" dxfId="32" priority="31" stopIfTrue="1" operator="equal">
      <formula>"Estimate"</formula>
    </cfRule>
    <cfRule type="cellIs" dxfId="31" priority="32" stopIfTrue="1" operator="equal">
      <formula>"Actual"</formula>
    </cfRule>
    <cfRule type="cellIs" dxfId="30" priority="33" stopIfTrue="1" operator="equal">
      <formula>"Insert"</formula>
    </cfRule>
  </conditionalFormatting>
  <conditionalFormatting sqref="D36:G36">
    <cfRule type="cellIs" dxfId="29" priority="28" stopIfTrue="1" operator="equal">
      <formula>"Estimate"</formula>
    </cfRule>
    <cfRule type="cellIs" dxfId="28" priority="29" stopIfTrue="1" operator="equal">
      <formula>"Actual"</formula>
    </cfRule>
    <cfRule type="cellIs" dxfId="27" priority="30" stopIfTrue="1" operator="equal">
      <formula>"Insert"</formula>
    </cfRule>
  </conditionalFormatting>
  <conditionalFormatting sqref="D40:G40">
    <cfRule type="cellIs" dxfId="26" priority="25" stopIfTrue="1" operator="equal">
      <formula>"Estimate"</formula>
    </cfRule>
    <cfRule type="cellIs" dxfId="25" priority="26" stopIfTrue="1" operator="equal">
      <formula>"Actual"</formula>
    </cfRule>
    <cfRule type="cellIs" dxfId="24" priority="27" stopIfTrue="1" operator="equal">
      <formula>"Insert"</formula>
    </cfRule>
  </conditionalFormatting>
  <conditionalFormatting sqref="D47:G47">
    <cfRule type="cellIs" dxfId="23" priority="22" stopIfTrue="1" operator="equal">
      <formula>"Estimate"</formula>
    </cfRule>
    <cfRule type="cellIs" dxfId="22" priority="23" stopIfTrue="1" operator="equal">
      <formula>"Actual"</formula>
    </cfRule>
    <cfRule type="cellIs" dxfId="21" priority="24" stopIfTrue="1" operator="equal">
      <formula>"Insert"</formula>
    </cfRule>
  </conditionalFormatting>
  <conditionalFormatting sqref="D53:G53">
    <cfRule type="cellIs" dxfId="20" priority="19" stopIfTrue="1" operator="equal">
      <formula>"Estimate"</formula>
    </cfRule>
    <cfRule type="cellIs" dxfId="19" priority="20" stopIfTrue="1" operator="equal">
      <formula>"Actual"</formula>
    </cfRule>
    <cfRule type="cellIs" dxfId="18" priority="21" stopIfTrue="1" operator="equal">
      <formula>"Insert"</formula>
    </cfRule>
  </conditionalFormatting>
  <conditionalFormatting sqref="D61:G61">
    <cfRule type="cellIs" dxfId="17" priority="16" stopIfTrue="1" operator="equal">
      <formula>"Estimate"</formula>
    </cfRule>
    <cfRule type="cellIs" dxfId="16" priority="17" stopIfTrue="1" operator="equal">
      <formula>"Actual"</formula>
    </cfRule>
    <cfRule type="cellIs" dxfId="15" priority="18" stopIfTrue="1" operator="equal">
      <formula>"Insert"</formula>
    </cfRule>
  </conditionalFormatting>
  <conditionalFormatting sqref="D67:G67">
    <cfRule type="cellIs" dxfId="14" priority="13" stopIfTrue="1" operator="equal">
      <formula>"Estimate"</formula>
    </cfRule>
    <cfRule type="cellIs" dxfId="13" priority="14" stopIfTrue="1" operator="equal">
      <formula>"Actual"</formula>
    </cfRule>
    <cfRule type="cellIs" dxfId="12" priority="15" stopIfTrue="1" operator="equal">
      <formula>"Insert"</formula>
    </cfRule>
  </conditionalFormatting>
  <conditionalFormatting sqref="D75:G75">
    <cfRule type="cellIs" dxfId="11" priority="10" stopIfTrue="1" operator="equal">
      <formula>"Estimate"</formula>
    </cfRule>
    <cfRule type="cellIs" dxfId="10" priority="11" stopIfTrue="1" operator="equal">
      <formula>"Actual"</formula>
    </cfRule>
    <cfRule type="cellIs" dxfId="9" priority="12" stopIfTrue="1" operator="equal">
      <formula>"Insert"</formula>
    </cfRule>
  </conditionalFormatting>
  <conditionalFormatting sqref="D85:G85">
    <cfRule type="cellIs" dxfId="8" priority="7" stopIfTrue="1" operator="equal">
      <formula>"Estimate"</formula>
    </cfRule>
    <cfRule type="cellIs" dxfId="7" priority="8" stopIfTrue="1" operator="equal">
      <formula>"Actual"</formula>
    </cfRule>
    <cfRule type="cellIs" dxfId="6" priority="9" stopIfTrue="1" operator="equal">
      <formula>"Insert"</formula>
    </cfRule>
  </conditionalFormatting>
  <conditionalFormatting sqref="D91:G91">
    <cfRule type="cellIs" dxfId="5" priority="4" stopIfTrue="1" operator="equal">
      <formula>"Estimate"</formula>
    </cfRule>
    <cfRule type="cellIs" dxfId="4" priority="5" stopIfTrue="1" operator="equal">
      <formula>"Actual"</formula>
    </cfRule>
    <cfRule type="cellIs" dxfId="3" priority="6" stopIfTrue="1" operator="equal">
      <formula>"Insert"</formula>
    </cfRule>
  </conditionalFormatting>
  <conditionalFormatting sqref="D97:G97">
    <cfRule type="cellIs" dxfId="2" priority="1" stopIfTrue="1" operator="equal">
      <formula>"Estimate"</formula>
    </cfRule>
    <cfRule type="cellIs" dxfId="1" priority="2" stopIfTrue="1" operator="equal">
      <formula>"Actual"</formula>
    </cfRule>
    <cfRule type="cellIs" dxfId="0" priority="3" stopIfTrue="1" operator="equal">
      <formula>"Insert"</formula>
    </cfRule>
  </conditionalFormatting>
  <dataValidations count="5">
    <dataValidation type="list" allowBlank="1" showInputMessage="1" showErrorMessage="1" sqref="WVL983047:WVM983047 WLP983047:WLQ983047 K8:K9 WBT983047:WBU983047 K11 IZ8:JA9 SV8:SW9 ACR8:ACS9 AMN8:AMO9 AWJ8:AWK9 BGF8:BGG9 BQB8:BQC9 BZX8:BZY9 CJT8:CJU9 CTP8:CTQ9 DDL8:DDM9 DNH8:DNI9 DXD8:DXE9 EGZ8:EHA9 EQV8:EQW9 FAR8:FAS9 FKN8:FKO9 FUJ8:FUK9 GEF8:GEG9 GOB8:GOC9 GXX8:GXY9 HHT8:HHU9 HRP8:HRQ9 IBL8:IBM9 ILH8:ILI9 IVD8:IVE9 JEZ8:JFA9 JOV8:JOW9 JYR8:JYS9 KIN8:KIO9 KSJ8:KSK9 LCF8:LCG9 LMB8:LMC9 LVX8:LVY9 MFT8:MFU9 MPP8:MPQ9 MZL8:MZM9 NJH8:NJI9 NTD8:NTE9 OCZ8:ODA9 OMV8:OMW9 OWR8:OWS9 PGN8:PGO9 PQJ8:PQK9 QAF8:QAG9 QKB8:QKC9 QTX8:QTY9 RDT8:RDU9 RNP8:RNQ9 RXL8:RXM9 SHH8:SHI9 SRD8:SRE9 TAZ8:TBA9 TKV8:TKW9 TUR8:TUS9 UEN8:UEO9 UOJ8:UOK9 UYF8:UYG9 VIB8:VIC9 VRX8:VRY9 WBT8:WBU9 WLP8:WLQ9 WVL8:WVM9 D65542:E65543 IZ65540:JA65541 SV65540:SW65541 ACR65540:ACS65541 AMN65540:AMO65541 AWJ65540:AWK65541 BGF65540:BGG65541 BQB65540:BQC65541 BZX65540:BZY65541 CJT65540:CJU65541 CTP65540:CTQ65541 DDL65540:DDM65541 DNH65540:DNI65541 DXD65540:DXE65541 EGZ65540:EHA65541 EQV65540:EQW65541 FAR65540:FAS65541 FKN65540:FKO65541 FUJ65540:FUK65541 GEF65540:GEG65541 GOB65540:GOC65541 GXX65540:GXY65541 HHT65540:HHU65541 HRP65540:HRQ65541 IBL65540:IBM65541 ILH65540:ILI65541 IVD65540:IVE65541 JEZ65540:JFA65541 JOV65540:JOW65541 JYR65540:JYS65541 KIN65540:KIO65541 KSJ65540:KSK65541 LCF65540:LCG65541 LMB65540:LMC65541 LVX65540:LVY65541 MFT65540:MFU65541 MPP65540:MPQ65541 MZL65540:MZM65541 NJH65540:NJI65541 NTD65540:NTE65541 OCZ65540:ODA65541 OMV65540:OMW65541 OWR65540:OWS65541 PGN65540:PGO65541 PQJ65540:PQK65541 QAF65540:QAG65541 QKB65540:QKC65541 QTX65540:QTY65541 RDT65540:RDU65541 RNP65540:RNQ65541 RXL65540:RXM65541 SHH65540:SHI65541 SRD65540:SRE65541 TAZ65540:TBA65541 TKV65540:TKW65541 TUR65540:TUS65541 UEN65540:UEO65541 UOJ65540:UOK65541 UYF65540:UYG65541 VIB65540:VIC65541 VRX65540:VRY65541 WBT65540:WBU65541 WLP65540:WLQ65541 WVL65540:WVM65541 D131078:E131079 IZ131076:JA131077 SV131076:SW131077 ACR131076:ACS131077 AMN131076:AMO131077 AWJ131076:AWK131077 BGF131076:BGG131077 BQB131076:BQC131077 BZX131076:BZY131077 CJT131076:CJU131077 CTP131076:CTQ131077 DDL131076:DDM131077 DNH131076:DNI131077 DXD131076:DXE131077 EGZ131076:EHA131077 EQV131076:EQW131077 FAR131076:FAS131077 FKN131076:FKO131077 FUJ131076:FUK131077 GEF131076:GEG131077 GOB131076:GOC131077 GXX131076:GXY131077 HHT131076:HHU131077 HRP131076:HRQ131077 IBL131076:IBM131077 ILH131076:ILI131077 IVD131076:IVE131077 JEZ131076:JFA131077 JOV131076:JOW131077 JYR131076:JYS131077 KIN131076:KIO131077 KSJ131076:KSK131077 LCF131076:LCG131077 LMB131076:LMC131077 LVX131076:LVY131077 MFT131076:MFU131077 MPP131076:MPQ131077 MZL131076:MZM131077 NJH131076:NJI131077 NTD131076:NTE131077 OCZ131076:ODA131077 OMV131076:OMW131077 OWR131076:OWS131077 PGN131076:PGO131077 PQJ131076:PQK131077 QAF131076:QAG131077 QKB131076:QKC131077 QTX131076:QTY131077 RDT131076:RDU131077 RNP131076:RNQ131077 RXL131076:RXM131077 SHH131076:SHI131077 SRD131076:SRE131077 TAZ131076:TBA131077 TKV131076:TKW131077 TUR131076:TUS131077 UEN131076:UEO131077 UOJ131076:UOK131077 UYF131076:UYG131077 VIB131076:VIC131077 VRX131076:VRY131077 WBT131076:WBU131077 WLP131076:WLQ131077 WVL131076:WVM131077 D196614:E196615 IZ196612:JA196613 SV196612:SW196613 ACR196612:ACS196613 AMN196612:AMO196613 AWJ196612:AWK196613 BGF196612:BGG196613 BQB196612:BQC196613 BZX196612:BZY196613 CJT196612:CJU196613 CTP196612:CTQ196613 DDL196612:DDM196613 DNH196612:DNI196613 DXD196612:DXE196613 EGZ196612:EHA196613 EQV196612:EQW196613 FAR196612:FAS196613 FKN196612:FKO196613 FUJ196612:FUK196613 GEF196612:GEG196613 GOB196612:GOC196613 GXX196612:GXY196613 HHT196612:HHU196613 HRP196612:HRQ196613 IBL196612:IBM196613 ILH196612:ILI196613 IVD196612:IVE196613 JEZ196612:JFA196613 JOV196612:JOW196613 JYR196612:JYS196613 KIN196612:KIO196613 KSJ196612:KSK196613 LCF196612:LCG196613 LMB196612:LMC196613 LVX196612:LVY196613 MFT196612:MFU196613 MPP196612:MPQ196613 MZL196612:MZM196613 NJH196612:NJI196613 NTD196612:NTE196613 OCZ196612:ODA196613 OMV196612:OMW196613 OWR196612:OWS196613 PGN196612:PGO196613 PQJ196612:PQK196613 QAF196612:QAG196613 QKB196612:QKC196613 QTX196612:QTY196613 RDT196612:RDU196613 RNP196612:RNQ196613 RXL196612:RXM196613 SHH196612:SHI196613 SRD196612:SRE196613 TAZ196612:TBA196613 TKV196612:TKW196613 TUR196612:TUS196613 UEN196612:UEO196613 UOJ196612:UOK196613 UYF196612:UYG196613 VIB196612:VIC196613 VRX196612:VRY196613 WBT196612:WBU196613 WLP196612:WLQ196613 WVL196612:WVM196613 D262150:E262151 IZ262148:JA262149 SV262148:SW262149 ACR262148:ACS262149 AMN262148:AMO262149 AWJ262148:AWK262149 BGF262148:BGG262149 BQB262148:BQC262149 BZX262148:BZY262149 CJT262148:CJU262149 CTP262148:CTQ262149 DDL262148:DDM262149 DNH262148:DNI262149 DXD262148:DXE262149 EGZ262148:EHA262149 EQV262148:EQW262149 FAR262148:FAS262149 FKN262148:FKO262149 FUJ262148:FUK262149 GEF262148:GEG262149 GOB262148:GOC262149 GXX262148:GXY262149 HHT262148:HHU262149 HRP262148:HRQ262149 IBL262148:IBM262149 ILH262148:ILI262149 IVD262148:IVE262149 JEZ262148:JFA262149 JOV262148:JOW262149 JYR262148:JYS262149 KIN262148:KIO262149 KSJ262148:KSK262149 LCF262148:LCG262149 LMB262148:LMC262149 LVX262148:LVY262149 MFT262148:MFU262149 MPP262148:MPQ262149 MZL262148:MZM262149 NJH262148:NJI262149 NTD262148:NTE262149 OCZ262148:ODA262149 OMV262148:OMW262149 OWR262148:OWS262149 PGN262148:PGO262149 PQJ262148:PQK262149 QAF262148:QAG262149 QKB262148:QKC262149 QTX262148:QTY262149 RDT262148:RDU262149 RNP262148:RNQ262149 RXL262148:RXM262149 SHH262148:SHI262149 SRD262148:SRE262149 TAZ262148:TBA262149 TKV262148:TKW262149 TUR262148:TUS262149 UEN262148:UEO262149 UOJ262148:UOK262149 UYF262148:UYG262149 VIB262148:VIC262149 VRX262148:VRY262149 WBT262148:WBU262149 WLP262148:WLQ262149 WVL262148:WVM262149 D327686:E327687 IZ327684:JA327685 SV327684:SW327685 ACR327684:ACS327685 AMN327684:AMO327685 AWJ327684:AWK327685 BGF327684:BGG327685 BQB327684:BQC327685 BZX327684:BZY327685 CJT327684:CJU327685 CTP327684:CTQ327685 DDL327684:DDM327685 DNH327684:DNI327685 DXD327684:DXE327685 EGZ327684:EHA327685 EQV327684:EQW327685 FAR327684:FAS327685 FKN327684:FKO327685 FUJ327684:FUK327685 GEF327684:GEG327685 GOB327684:GOC327685 GXX327684:GXY327685 HHT327684:HHU327685 HRP327684:HRQ327685 IBL327684:IBM327685 ILH327684:ILI327685 IVD327684:IVE327685 JEZ327684:JFA327685 JOV327684:JOW327685 JYR327684:JYS327685 KIN327684:KIO327685 KSJ327684:KSK327685 LCF327684:LCG327685 LMB327684:LMC327685 LVX327684:LVY327685 MFT327684:MFU327685 MPP327684:MPQ327685 MZL327684:MZM327685 NJH327684:NJI327685 NTD327684:NTE327685 OCZ327684:ODA327685 OMV327684:OMW327685 OWR327684:OWS327685 PGN327684:PGO327685 PQJ327684:PQK327685 QAF327684:QAG327685 QKB327684:QKC327685 QTX327684:QTY327685 RDT327684:RDU327685 RNP327684:RNQ327685 RXL327684:RXM327685 SHH327684:SHI327685 SRD327684:SRE327685 TAZ327684:TBA327685 TKV327684:TKW327685 TUR327684:TUS327685 UEN327684:UEO327685 UOJ327684:UOK327685 UYF327684:UYG327685 VIB327684:VIC327685 VRX327684:VRY327685 WBT327684:WBU327685 WLP327684:WLQ327685 WVL327684:WVM327685 D393222:E393223 IZ393220:JA393221 SV393220:SW393221 ACR393220:ACS393221 AMN393220:AMO393221 AWJ393220:AWK393221 BGF393220:BGG393221 BQB393220:BQC393221 BZX393220:BZY393221 CJT393220:CJU393221 CTP393220:CTQ393221 DDL393220:DDM393221 DNH393220:DNI393221 DXD393220:DXE393221 EGZ393220:EHA393221 EQV393220:EQW393221 FAR393220:FAS393221 FKN393220:FKO393221 FUJ393220:FUK393221 GEF393220:GEG393221 GOB393220:GOC393221 GXX393220:GXY393221 HHT393220:HHU393221 HRP393220:HRQ393221 IBL393220:IBM393221 ILH393220:ILI393221 IVD393220:IVE393221 JEZ393220:JFA393221 JOV393220:JOW393221 JYR393220:JYS393221 KIN393220:KIO393221 KSJ393220:KSK393221 LCF393220:LCG393221 LMB393220:LMC393221 LVX393220:LVY393221 MFT393220:MFU393221 MPP393220:MPQ393221 MZL393220:MZM393221 NJH393220:NJI393221 NTD393220:NTE393221 OCZ393220:ODA393221 OMV393220:OMW393221 OWR393220:OWS393221 PGN393220:PGO393221 PQJ393220:PQK393221 QAF393220:QAG393221 QKB393220:QKC393221 QTX393220:QTY393221 RDT393220:RDU393221 RNP393220:RNQ393221 RXL393220:RXM393221 SHH393220:SHI393221 SRD393220:SRE393221 TAZ393220:TBA393221 TKV393220:TKW393221 TUR393220:TUS393221 UEN393220:UEO393221 UOJ393220:UOK393221 UYF393220:UYG393221 VIB393220:VIC393221 VRX393220:VRY393221 WBT393220:WBU393221 WLP393220:WLQ393221 WVL393220:WVM393221 D458758:E458759 IZ458756:JA458757 SV458756:SW458757 ACR458756:ACS458757 AMN458756:AMO458757 AWJ458756:AWK458757 BGF458756:BGG458757 BQB458756:BQC458757 BZX458756:BZY458757 CJT458756:CJU458757 CTP458756:CTQ458757 DDL458756:DDM458757 DNH458756:DNI458757 DXD458756:DXE458757 EGZ458756:EHA458757 EQV458756:EQW458757 FAR458756:FAS458757 FKN458756:FKO458757 FUJ458756:FUK458757 GEF458756:GEG458757 GOB458756:GOC458757 GXX458756:GXY458757 HHT458756:HHU458757 HRP458756:HRQ458757 IBL458756:IBM458757 ILH458756:ILI458757 IVD458756:IVE458757 JEZ458756:JFA458757 JOV458756:JOW458757 JYR458756:JYS458757 KIN458756:KIO458757 KSJ458756:KSK458757 LCF458756:LCG458757 LMB458756:LMC458757 LVX458756:LVY458757 MFT458756:MFU458757 MPP458756:MPQ458757 MZL458756:MZM458757 NJH458756:NJI458757 NTD458756:NTE458757 OCZ458756:ODA458757 OMV458756:OMW458757 OWR458756:OWS458757 PGN458756:PGO458757 PQJ458756:PQK458757 QAF458756:QAG458757 QKB458756:QKC458757 QTX458756:QTY458757 RDT458756:RDU458757 RNP458756:RNQ458757 RXL458756:RXM458757 SHH458756:SHI458757 SRD458756:SRE458757 TAZ458756:TBA458757 TKV458756:TKW458757 TUR458756:TUS458757 UEN458756:UEO458757 UOJ458756:UOK458757 UYF458756:UYG458757 VIB458756:VIC458757 VRX458756:VRY458757 WBT458756:WBU458757 WLP458756:WLQ458757 WVL458756:WVM458757 D524294:E524295 IZ524292:JA524293 SV524292:SW524293 ACR524292:ACS524293 AMN524292:AMO524293 AWJ524292:AWK524293 BGF524292:BGG524293 BQB524292:BQC524293 BZX524292:BZY524293 CJT524292:CJU524293 CTP524292:CTQ524293 DDL524292:DDM524293 DNH524292:DNI524293 DXD524292:DXE524293 EGZ524292:EHA524293 EQV524292:EQW524293 FAR524292:FAS524293 FKN524292:FKO524293 FUJ524292:FUK524293 GEF524292:GEG524293 GOB524292:GOC524293 GXX524292:GXY524293 HHT524292:HHU524293 HRP524292:HRQ524293 IBL524292:IBM524293 ILH524292:ILI524293 IVD524292:IVE524293 JEZ524292:JFA524293 JOV524292:JOW524293 JYR524292:JYS524293 KIN524292:KIO524293 KSJ524292:KSK524293 LCF524292:LCG524293 LMB524292:LMC524293 LVX524292:LVY524293 MFT524292:MFU524293 MPP524292:MPQ524293 MZL524292:MZM524293 NJH524292:NJI524293 NTD524292:NTE524293 OCZ524292:ODA524293 OMV524292:OMW524293 OWR524292:OWS524293 PGN524292:PGO524293 PQJ524292:PQK524293 QAF524292:QAG524293 QKB524292:QKC524293 QTX524292:QTY524293 RDT524292:RDU524293 RNP524292:RNQ524293 RXL524292:RXM524293 SHH524292:SHI524293 SRD524292:SRE524293 TAZ524292:TBA524293 TKV524292:TKW524293 TUR524292:TUS524293 UEN524292:UEO524293 UOJ524292:UOK524293 UYF524292:UYG524293 VIB524292:VIC524293 VRX524292:VRY524293 WBT524292:WBU524293 WLP524292:WLQ524293 WVL524292:WVM524293 D589830:E589831 IZ589828:JA589829 SV589828:SW589829 ACR589828:ACS589829 AMN589828:AMO589829 AWJ589828:AWK589829 BGF589828:BGG589829 BQB589828:BQC589829 BZX589828:BZY589829 CJT589828:CJU589829 CTP589828:CTQ589829 DDL589828:DDM589829 DNH589828:DNI589829 DXD589828:DXE589829 EGZ589828:EHA589829 EQV589828:EQW589829 FAR589828:FAS589829 FKN589828:FKO589829 FUJ589828:FUK589829 GEF589828:GEG589829 GOB589828:GOC589829 GXX589828:GXY589829 HHT589828:HHU589829 HRP589828:HRQ589829 IBL589828:IBM589829 ILH589828:ILI589829 IVD589828:IVE589829 JEZ589828:JFA589829 JOV589828:JOW589829 JYR589828:JYS589829 KIN589828:KIO589829 KSJ589828:KSK589829 LCF589828:LCG589829 LMB589828:LMC589829 LVX589828:LVY589829 MFT589828:MFU589829 MPP589828:MPQ589829 MZL589828:MZM589829 NJH589828:NJI589829 NTD589828:NTE589829 OCZ589828:ODA589829 OMV589828:OMW589829 OWR589828:OWS589829 PGN589828:PGO589829 PQJ589828:PQK589829 QAF589828:QAG589829 QKB589828:QKC589829 QTX589828:QTY589829 RDT589828:RDU589829 RNP589828:RNQ589829 RXL589828:RXM589829 SHH589828:SHI589829 SRD589828:SRE589829 TAZ589828:TBA589829 TKV589828:TKW589829 TUR589828:TUS589829 UEN589828:UEO589829 UOJ589828:UOK589829 UYF589828:UYG589829 VIB589828:VIC589829 VRX589828:VRY589829 WBT589828:WBU589829 WLP589828:WLQ589829 WVL589828:WVM589829 D655366:E655367 IZ655364:JA655365 SV655364:SW655365 ACR655364:ACS655365 AMN655364:AMO655365 AWJ655364:AWK655365 BGF655364:BGG655365 BQB655364:BQC655365 BZX655364:BZY655365 CJT655364:CJU655365 CTP655364:CTQ655365 DDL655364:DDM655365 DNH655364:DNI655365 DXD655364:DXE655365 EGZ655364:EHA655365 EQV655364:EQW655365 FAR655364:FAS655365 FKN655364:FKO655365 FUJ655364:FUK655365 GEF655364:GEG655365 GOB655364:GOC655365 GXX655364:GXY655365 HHT655364:HHU655365 HRP655364:HRQ655365 IBL655364:IBM655365 ILH655364:ILI655365 IVD655364:IVE655365 JEZ655364:JFA655365 JOV655364:JOW655365 JYR655364:JYS655365 KIN655364:KIO655365 KSJ655364:KSK655365 LCF655364:LCG655365 LMB655364:LMC655365 LVX655364:LVY655365 MFT655364:MFU655365 MPP655364:MPQ655365 MZL655364:MZM655365 NJH655364:NJI655365 NTD655364:NTE655365 OCZ655364:ODA655365 OMV655364:OMW655365 OWR655364:OWS655365 PGN655364:PGO655365 PQJ655364:PQK655365 QAF655364:QAG655365 QKB655364:QKC655365 QTX655364:QTY655365 RDT655364:RDU655365 RNP655364:RNQ655365 RXL655364:RXM655365 SHH655364:SHI655365 SRD655364:SRE655365 TAZ655364:TBA655365 TKV655364:TKW655365 TUR655364:TUS655365 UEN655364:UEO655365 UOJ655364:UOK655365 UYF655364:UYG655365 VIB655364:VIC655365 VRX655364:VRY655365 WBT655364:WBU655365 WLP655364:WLQ655365 WVL655364:WVM655365 D720902:E720903 IZ720900:JA720901 SV720900:SW720901 ACR720900:ACS720901 AMN720900:AMO720901 AWJ720900:AWK720901 BGF720900:BGG720901 BQB720900:BQC720901 BZX720900:BZY720901 CJT720900:CJU720901 CTP720900:CTQ720901 DDL720900:DDM720901 DNH720900:DNI720901 DXD720900:DXE720901 EGZ720900:EHA720901 EQV720900:EQW720901 FAR720900:FAS720901 FKN720900:FKO720901 FUJ720900:FUK720901 GEF720900:GEG720901 GOB720900:GOC720901 GXX720900:GXY720901 HHT720900:HHU720901 HRP720900:HRQ720901 IBL720900:IBM720901 ILH720900:ILI720901 IVD720900:IVE720901 JEZ720900:JFA720901 JOV720900:JOW720901 JYR720900:JYS720901 KIN720900:KIO720901 KSJ720900:KSK720901 LCF720900:LCG720901 LMB720900:LMC720901 LVX720900:LVY720901 MFT720900:MFU720901 MPP720900:MPQ720901 MZL720900:MZM720901 NJH720900:NJI720901 NTD720900:NTE720901 OCZ720900:ODA720901 OMV720900:OMW720901 OWR720900:OWS720901 PGN720900:PGO720901 PQJ720900:PQK720901 QAF720900:QAG720901 QKB720900:QKC720901 QTX720900:QTY720901 RDT720900:RDU720901 RNP720900:RNQ720901 RXL720900:RXM720901 SHH720900:SHI720901 SRD720900:SRE720901 TAZ720900:TBA720901 TKV720900:TKW720901 TUR720900:TUS720901 UEN720900:UEO720901 UOJ720900:UOK720901 UYF720900:UYG720901 VIB720900:VIC720901 VRX720900:VRY720901 WBT720900:WBU720901 WLP720900:WLQ720901 WVL720900:WVM720901 D786438:E786439 IZ786436:JA786437 SV786436:SW786437 ACR786436:ACS786437 AMN786436:AMO786437 AWJ786436:AWK786437 BGF786436:BGG786437 BQB786436:BQC786437 BZX786436:BZY786437 CJT786436:CJU786437 CTP786436:CTQ786437 DDL786436:DDM786437 DNH786436:DNI786437 DXD786436:DXE786437 EGZ786436:EHA786437 EQV786436:EQW786437 FAR786436:FAS786437 FKN786436:FKO786437 FUJ786436:FUK786437 GEF786436:GEG786437 GOB786436:GOC786437 GXX786436:GXY786437 HHT786436:HHU786437 HRP786436:HRQ786437 IBL786436:IBM786437 ILH786436:ILI786437 IVD786436:IVE786437 JEZ786436:JFA786437 JOV786436:JOW786437 JYR786436:JYS786437 KIN786436:KIO786437 KSJ786436:KSK786437 LCF786436:LCG786437 LMB786436:LMC786437 LVX786436:LVY786437 MFT786436:MFU786437 MPP786436:MPQ786437 MZL786436:MZM786437 NJH786436:NJI786437 NTD786436:NTE786437 OCZ786436:ODA786437 OMV786436:OMW786437 OWR786436:OWS786437 PGN786436:PGO786437 PQJ786436:PQK786437 QAF786436:QAG786437 QKB786436:QKC786437 QTX786436:QTY786437 RDT786436:RDU786437 RNP786436:RNQ786437 RXL786436:RXM786437 SHH786436:SHI786437 SRD786436:SRE786437 TAZ786436:TBA786437 TKV786436:TKW786437 TUR786436:TUS786437 UEN786436:UEO786437 UOJ786436:UOK786437 UYF786436:UYG786437 VIB786436:VIC786437 VRX786436:VRY786437 WBT786436:WBU786437 WLP786436:WLQ786437 WVL786436:WVM786437 D851974:E851975 IZ851972:JA851973 SV851972:SW851973 ACR851972:ACS851973 AMN851972:AMO851973 AWJ851972:AWK851973 BGF851972:BGG851973 BQB851972:BQC851973 BZX851972:BZY851973 CJT851972:CJU851973 CTP851972:CTQ851973 DDL851972:DDM851973 DNH851972:DNI851973 DXD851972:DXE851973 EGZ851972:EHA851973 EQV851972:EQW851973 FAR851972:FAS851973 FKN851972:FKO851973 FUJ851972:FUK851973 GEF851972:GEG851973 GOB851972:GOC851973 GXX851972:GXY851973 HHT851972:HHU851973 HRP851972:HRQ851973 IBL851972:IBM851973 ILH851972:ILI851973 IVD851972:IVE851973 JEZ851972:JFA851973 JOV851972:JOW851973 JYR851972:JYS851973 KIN851972:KIO851973 KSJ851972:KSK851973 LCF851972:LCG851973 LMB851972:LMC851973 LVX851972:LVY851973 MFT851972:MFU851973 MPP851972:MPQ851973 MZL851972:MZM851973 NJH851972:NJI851973 NTD851972:NTE851973 OCZ851972:ODA851973 OMV851972:OMW851973 OWR851972:OWS851973 PGN851972:PGO851973 PQJ851972:PQK851973 QAF851972:QAG851973 QKB851972:QKC851973 QTX851972:QTY851973 RDT851972:RDU851973 RNP851972:RNQ851973 RXL851972:RXM851973 SHH851972:SHI851973 SRD851972:SRE851973 TAZ851972:TBA851973 TKV851972:TKW851973 TUR851972:TUS851973 UEN851972:UEO851973 UOJ851972:UOK851973 UYF851972:UYG851973 VIB851972:VIC851973 VRX851972:VRY851973 WBT851972:WBU851973 WLP851972:WLQ851973 WVL851972:WVM851973 D917510:E917511 IZ917508:JA917509 SV917508:SW917509 ACR917508:ACS917509 AMN917508:AMO917509 AWJ917508:AWK917509 BGF917508:BGG917509 BQB917508:BQC917509 BZX917508:BZY917509 CJT917508:CJU917509 CTP917508:CTQ917509 DDL917508:DDM917509 DNH917508:DNI917509 DXD917508:DXE917509 EGZ917508:EHA917509 EQV917508:EQW917509 FAR917508:FAS917509 FKN917508:FKO917509 FUJ917508:FUK917509 GEF917508:GEG917509 GOB917508:GOC917509 GXX917508:GXY917509 HHT917508:HHU917509 HRP917508:HRQ917509 IBL917508:IBM917509 ILH917508:ILI917509 IVD917508:IVE917509 JEZ917508:JFA917509 JOV917508:JOW917509 JYR917508:JYS917509 KIN917508:KIO917509 KSJ917508:KSK917509 LCF917508:LCG917509 LMB917508:LMC917509 LVX917508:LVY917509 MFT917508:MFU917509 MPP917508:MPQ917509 MZL917508:MZM917509 NJH917508:NJI917509 NTD917508:NTE917509 OCZ917508:ODA917509 OMV917508:OMW917509 OWR917508:OWS917509 PGN917508:PGO917509 PQJ917508:PQK917509 QAF917508:QAG917509 QKB917508:QKC917509 QTX917508:QTY917509 RDT917508:RDU917509 RNP917508:RNQ917509 RXL917508:RXM917509 SHH917508:SHI917509 SRD917508:SRE917509 TAZ917508:TBA917509 TKV917508:TKW917509 TUR917508:TUS917509 UEN917508:UEO917509 UOJ917508:UOK917509 UYF917508:UYG917509 VIB917508:VIC917509 VRX917508:VRY917509 WBT917508:WBU917509 WLP917508:WLQ917509 WVL917508:WVM917509 D983046:E983047 IZ983044:JA983045 SV983044:SW983045 ACR983044:ACS983045 AMN983044:AMO983045 AWJ983044:AWK983045 BGF983044:BGG983045 BQB983044:BQC983045 BZX983044:BZY983045 CJT983044:CJU983045 CTP983044:CTQ983045 DDL983044:DDM983045 DNH983044:DNI983045 DXD983044:DXE983045 EGZ983044:EHA983045 EQV983044:EQW983045 FAR983044:FAS983045 FKN983044:FKO983045 FUJ983044:FUK983045 GEF983044:GEG983045 GOB983044:GOC983045 GXX983044:GXY983045 HHT983044:HHU983045 HRP983044:HRQ983045 IBL983044:IBM983045 ILH983044:ILI983045 IVD983044:IVE983045 JEZ983044:JFA983045 JOV983044:JOW983045 JYR983044:JYS983045 KIN983044:KIO983045 KSJ983044:KSK983045 LCF983044:LCG983045 LMB983044:LMC983045 LVX983044:LVY983045 MFT983044:MFU983045 MPP983044:MPQ983045 MZL983044:MZM983045 NJH983044:NJI983045 NTD983044:NTE983045 OCZ983044:ODA983045 OMV983044:OMW983045 OWR983044:OWS983045 PGN983044:PGO983045 PQJ983044:PQK983045 QAF983044:QAG983045 QKB983044:QKC983045 QTX983044:QTY983045 RDT983044:RDU983045 RNP983044:RNQ983045 RXL983044:RXM983045 SHH983044:SHI983045 SRD983044:SRE983045 TAZ983044:TBA983045 TKV983044:TKW983045 TUR983044:TUS983045 UEN983044:UEO983045 UOJ983044:UOK983045 UYF983044:UYG983045 VIB983044:VIC983045 VRX983044:VRY983045 WBT983044:WBU983045 WLP983044:WLQ983045 WVL983044:WVM98304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5:E65545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81:E131081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7:E196617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3:E262153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9:E327689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5:E393225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61:E458761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7:E524297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3:E589833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9:E655369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5:E720905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41:E786441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7:E851977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3:E917513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9:E983049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xr:uid="{C9D372C2-B3E1-4033-9075-E54FD16FFE1A}">
      <formula1>$G$6:$G$6</formula1>
    </dataValidation>
    <dataValidation type="list" allowBlank="1" showInputMessage="1" showErrorMessage="1" promptTitle="Reporting Currency" sqref="D13" xr:uid="{DE6477DD-6522-4982-9ECC-A6D8F940BCC1}">
      <formula1>$Q$5:$Q$16</formula1>
    </dataValidation>
    <dataValidation type="list" allowBlank="1" showInputMessage="1" showErrorMessage="1" sqref="E8" xr:uid="{F0077D0A-A854-4F19-BFB8-E51446A173D9}">
      <formula1>$U$5:$U$7</formula1>
    </dataValidation>
    <dataValidation type="list" allowBlank="1" showInputMessage="1" showErrorMessage="1" sqref="D11:D12 D15" xr:uid="{1CB040E6-0CDA-4B4B-8D59-C29C48D0B9D1}">
      <formula1>$O$5:$O$6</formula1>
    </dataValidation>
    <dataValidation type="list" allowBlank="1" showInputMessage="1" showErrorMessage="1" sqref="D24:G24 D28:G28 D32:G32 D36:G36 D40:G40 D47:G47 D53:G53 D61:G61 D67:G67 D75:G75 D85:G85 D91:G91 D97:G97" xr:uid="{3861726A-C91C-4380-965B-770D368EE808}">
      <formula1>$S$5:$S$6</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error="Not a valid entry" prompt="Please Select One" xr:uid="{66B826FB-1786-47AF-9158-B300750C3F7B}">
          <x14:formula1>
            <xm:f>$G$4:$G$5</xm:f>
          </x14:formula1>
          <xm:sqref>BGF35 WVL983061 WLP983061 WBT983061 VRX983061 VIB983061 UYF983061 UOJ983061 UEN983061 TUR983061 TKV983061 TAZ983061 SRD983061 SHH983061 RXL983061 RNP983061 RDT983061 QTX983061 QKB983061 QAF983061 PQJ983061 PGN983061 OWR983061 OMV983061 OCZ983061 NTD983061 NJH983061 MZL983061 MPP983061 MFT983061 LVX983061 LMB983061 LCF983061 KSJ983061 KIN983061 JYR983061 JOV983061 JEZ983061 IVD983061 ILH983061 IBL983061 HRP983061 HHT983061 GXX983061 GOB983061 GEF983061 FUJ983061 FKN983061 FAR983061 EQV983061 EGZ983061 DXD983061 DNH983061 DDL983061 CTP983061 CJT983061 BZX983061 BQB983061 BGF983061 AWJ983061 AMN983061 ACR983061 SV983061 IZ983061 D983063 WVL917525 WLP917525 WBT917525 VRX917525 VIB917525 UYF917525 UOJ917525 UEN917525 TUR917525 TKV917525 TAZ917525 SRD917525 SHH917525 RXL917525 RNP917525 RDT917525 QTX917525 QKB917525 QAF917525 PQJ917525 PGN917525 OWR917525 OMV917525 OCZ917525 NTD917525 NJH917525 MZL917525 MPP917525 MFT917525 LVX917525 LMB917525 LCF917525 KSJ917525 KIN917525 JYR917525 JOV917525 JEZ917525 IVD917525 ILH917525 IBL917525 HRP917525 HHT917525 GXX917525 GOB917525 GEF917525 FUJ917525 FKN917525 FAR917525 EQV917525 EGZ917525 DXD917525 DNH917525 DDL917525 CTP917525 CJT917525 BZX917525 BQB917525 BGF917525 AWJ917525 AMN917525 ACR917525 SV917525 IZ917525 D917527 WVL851989 WLP851989 WBT851989 VRX851989 VIB851989 UYF851989 UOJ851989 UEN851989 TUR851989 TKV851989 TAZ851989 SRD851989 SHH851989 RXL851989 RNP851989 RDT851989 QTX851989 QKB851989 QAF851989 PQJ851989 PGN851989 OWR851989 OMV851989 OCZ851989 NTD851989 NJH851989 MZL851989 MPP851989 MFT851989 LVX851989 LMB851989 LCF851989 KSJ851989 KIN851989 JYR851989 JOV851989 JEZ851989 IVD851989 ILH851989 IBL851989 HRP851989 HHT851989 GXX851989 GOB851989 GEF851989 FUJ851989 FKN851989 FAR851989 EQV851989 EGZ851989 DXD851989 DNH851989 DDL851989 CTP851989 CJT851989 BZX851989 BQB851989 BGF851989 AWJ851989 AMN851989 ACR851989 SV851989 IZ851989 D851991 WVL786453 WLP786453 WBT786453 VRX786453 VIB786453 UYF786453 UOJ786453 UEN786453 TUR786453 TKV786453 TAZ786453 SRD786453 SHH786453 RXL786453 RNP786453 RDT786453 QTX786453 QKB786453 QAF786453 PQJ786453 PGN786453 OWR786453 OMV786453 OCZ786453 NTD786453 NJH786453 MZL786453 MPP786453 MFT786453 LVX786453 LMB786453 LCF786453 KSJ786453 KIN786453 JYR786453 JOV786453 JEZ786453 IVD786453 ILH786453 IBL786453 HRP786453 HHT786453 GXX786453 GOB786453 GEF786453 FUJ786453 FKN786453 FAR786453 EQV786453 EGZ786453 DXD786453 DNH786453 DDL786453 CTP786453 CJT786453 BZX786453 BQB786453 BGF786453 AWJ786453 AMN786453 ACR786453 SV786453 IZ786453 D786455 WVL720917 WLP720917 WBT720917 VRX720917 VIB720917 UYF720917 UOJ720917 UEN720917 TUR720917 TKV720917 TAZ720917 SRD720917 SHH720917 RXL720917 RNP720917 RDT720917 QTX720917 QKB720917 QAF720917 PQJ720917 PGN720917 OWR720917 OMV720917 OCZ720917 NTD720917 NJH720917 MZL720917 MPP720917 MFT720917 LVX720917 LMB720917 LCF720917 KSJ720917 KIN720917 JYR720917 JOV720917 JEZ720917 IVD720917 ILH720917 IBL720917 HRP720917 HHT720917 GXX720917 GOB720917 GEF720917 FUJ720917 FKN720917 FAR720917 EQV720917 EGZ720917 DXD720917 DNH720917 DDL720917 CTP720917 CJT720917 BZX720917 BQB720917 BGF720917 AWJ720917 AMN720917 ACR720917 SV720917 IZ720917 D720919 WVL655381 WLP655381 WBT655381 VRX655381 VIB655381 UYF655381 UOJ655381 UEN655381 TUR655381 TKV655381 TAZ655381 SRD655381 SHH655381 RXL655381 RNP655381 RDT655381 QTX655381 QKB655381 QAF655381 PQJ655381 PGN655381 OWR655381 OMV655381 OCZ655381 NTD655381 NJH655381 MZL655381 MPP655381 MFT655381 LVX655381 LMB655381 LCF655381 KSJ655381 KIN655381 JYR655381 JOV655381 JEZ655381 IVD655381 ILH655381 IBL655381 HRP655381 HHT655381 GXX655381 GOB655381 GEF655381 FUJ655381 FKN655381 FAR655381 EQV655381 EGZ655381 DXD655381 DNH655381 DDL655381 CTP655381 CJT655381 BZX655381 BQB655381 BGF655381 AWJ655381 AMN655381 ACR655381 SV655381 IZ655381 D655383 WVL589845 WLP589845 WBT589845 VRX589845 VIB589845 UYF589845 UOJ589845 UEN589845 TUR589845 TKV589845 TAZ589845 SRD589845 SHH589845 RXL589845 RNP589845 RDT589845 QTX589845 QKB589845 QAF589845 PQJ589845 PGN589845 OWR589845 OMV589845 OCZ589845 NTD589845 NJH589845 MZL589845 MPP589845 MFT589845 LVX589845 LMB589845 LCF589845 KSJ589845 KIN589845 JYR589845 JOV589845 JEZ589845 IVD589845 ILH589845 IBL589845 HRP589845 HHT589845 GXX589845 GOB589845 GEF589845 FUJ589845 FKN589845 FAR589845 EQV589845 EGZ589845 DXD589845 DNH589845 DDL589845 CTP589845 CJT589845 BZX589845 BQB589845 BGF589845 AWJ589845 AMN589845 ACR589845 SV589845 IZ589845 D589847 WVL524309 WLP524309 WBT524309 VRX524309 VIB524309 UYF524309 UOJ524309 UEN524309 TUR524309 TKV524309 TAZ524309 SRD524309 SHH524309 RXL524309 RNP524309 RDT524309 QTX524309 QKB524309 QAF524309 PQJ524309 PGN524309 OWR524309 OMV524309 OCZ524309 NTD524309 NJH524309 MZL524309 MPP524309 MFT524309 LVX524309 LMB524309 LCF524309 KSJ524309 KIN524309 JYR524309 JOV524309 JEZ524309 IVD524309 ILH524309 IBL524309 HRP524309 HHT524309 GXX524309 GOB524309 GEF524309 FUJ524309 FKN524309 FAR524309 EQV524309 EGZ524309 DXD524309 DNH524309 DDL524309 CTP524309 CJT524309 BZX524309 BQB524309 BGF524309 AWJ524309 AMN524309 ACR524309 SV524309 IZ524309 D524311 WVL458773 WLP458773 WBT458773 VRX458773 VIB458773 UYF458773 UOJ458773 UEN458773 TUR458773 TKV458773 TAZ458773 SRD458773 SHH458773 RXL458773 RNP458773 RDT458773 QTX458773 QKB458773 QAF458773 PQJ458773 PGN458773 OWR458773 OMV458773 OCZ458773 NTD458773 NJH458773 MZL458773 MPP458773 MFT458773 LVX458773 LMB458773 LCF458773 KSJ458773 KIN458773 JYR458773 JOV458773 JEZ458773 IVD458773 ILH458773 IBL458773 HRP458773 HHT458773 GXX458773 GOB458773 GEF458773 FUJ458773 FKN458773 FAR458773 EQV458773 EGZ458773 DXD458773 DNH458773 DDL458773 CTP458773 CJT458773 BZX458773 BQB458773 BGF458773 AWJ458773 AMN458773 ACR458773 SV458773 IZ458773 D458775 WVL393237 WLP393237 WBT393237 VRX393237 VIB393237 UYF393237 UOJ393237 UEN393237 TUR393237 TKV393237 TAZ393237 SRD393237 SHH393237 RXL393237 RNP393237 RDT393237 QTX393237 QKB393237 QAF393237 PQJ393237 PGN393237 OWR393237 OMV393237 OCZ393237 NTD393237 NJH393237 MZL393237 MPP393237 MFT393237 LVX393237 LMB393237 LCF393237 KSJ393237 KIN393237 JYR393237 JOV393237 JEZ393237 IVD393237 ILH393237 IBL393237 HRP393237 HHT393237 GXX393237 GOB393237 GEF393237 FUJ393237 FKN393237 FAR393237 EQV393237 EGZ393237 DXD393237 DNH393237 DDL393237 CTP393237 CJT393237 BZX393237 BQB393237 BGF393237 AWJ393237 AMN393237 ACR393237 SV393237 IZ393237 D393239 WVL327701 WLP327701 WBT327701 VRX327701 VIB327701 UYF327701 UOJ327701 UEN327701 TUR327701 TKV327701 TAZ327701 SRD327701 SHH327701 RXL327701 RNP327701 RDT327701 QTX327701 QKB327701 QAF327701 PQJ327701 PGN327701 OWR327701 OMV327701 OCZ327701 NTD327701 NJH327701 MZL327701 MPP327701 MFT327701 LVX327701 LMB327701 LCF327701 KSJ327701 KIN327701 JYR327701 JOV327701 JEZ327701 IVD327701 ILH327701 IBL327701 HRP327701 HHT327701 GXX327701 GOB327701 GEF327701 FUJ327701 FKN327701 FAR327701 EQV327701 EGZ327701 DXD327701 DNH327701 DDL327701 CTP327701 CJT327701 BZX327701 BQB327701 BGF327701 AWJ327701 AMN327701 ACR327701 SV327701 IZ327701 D327703 WVL262165 WLP262165 WBT262165 VRX262165 VIB262165 UYF262165 UOJ262165 UEN262165 TUR262165 TKV262165 TAZ262165 SRD262165 SHH262165 RXL262165 RNP262165 RDT262165 QTX262165 QKB262165 QAF262165 PQJ262165 PGN262165 OWR262165 OMV262165 OCZ262165 NTD262165 NJH262165 MZL262165 MPP262165 MFT262165 LVX262165 LMB262165 LCF262165 KSJ262165 KIN262165 JYR262165 JOV262165 JEZ262165 IVD262165 ILH262165 IBL262165 HRP262165 HHT262165 GXX262165 GOB262165 GEF262165 FUJ262165 FKN262165 FAR262165 EQV262165 EGZ262165 DXD262165 DNH262165 DDL262165 CTP262165 CJT262165 BZX262165 BQB262165 BGF262165 AWJ262165 AMN262165 ACR262165 SV262165 IZ262165 D262167 WVL196629 WLP196629 WBT196629 VRX196629 VIB196629 UYF196629 UOJ196629 UEN196629 TUR196629 TKV196629 TAZ196629 SRD196629 SHH196629 RXL196629 RNP196629 RDT196629 QTX196629 QKB196629 QAF196629 PQJ196629 PGN196629 OWR196629 OMV196629 OCZ196629 NTD196629 NJH196629 MZL196629 MPP196629 MFT196629 LVX196629 LMB196629 LCF196629 KSJ196629 KIN196629 JYR196629 JOV196629 JEZ196629 IVD196629 ILH196629 IBL196629 HRP196629 HHT196629 GXX196629 GOB196629 GEF196629 FUJ196629 FKN196629 FAR196629 EQV196629 EGZ196629 DXD196629 DNH196629 DDL196629 CTP196629 CJT196629 BZX196629 BQB196629 BGF196629 AWJ196629 AMN196629 ACR196629 SV196629 IZ196629 D196631 WVL131093 WLP131093 WBT131093 VRX131093 VIB131093 UYF131093 UOJ131093 UEN131093 TUR131093 TKV131093 TAZ131093 SRD131093 SHH131093 RXL131093 RNP131093 RDT131093 QTX131093 QKB131093 QAF131093 PQJ131093 PGN131093 OWR131093 OMV131093 OCZ131093 NTD131093 NJH131093 MZL131093 MPP131093 MFT131093 LVX131093 LMB131093 LCF131093 KSJ131093 KIN131093 JYR131093 JOV131093 JEZ131093 IVD131093 ILH131093 IBL131093 HRP131093 HHT131093 GXX131093 GOB131093 GEF131093 FUJ131093 FKN131093 FAR131093 EQV131093 EGZ131093 DXD131093 DNH131093 DDL131093 CTP131093 CJT131093 BZX131093 BQB131093 BGF131093 AWJ131093 AMN131093 ACR131093 SV131093 IZ131093 D131095 WVL65557 WLP65557 WBT65557 VRX65557 VIB65557 UYF65557 UOJ65557 UEN65557 TUR65557 TKV65557 TAZ65557 SRD65557 SHH65557 RXL65557 RNP65557 RDT65557 QTX65557 QKB65557 QAF65557 PQJ65557 PGN65557 OWR65557 OMV65557 OCZ65557 NTD65557 NJH65557 MZL65557 MPP65557 MFT65557 LVX65557 LMB65557 LCF65557 KSJ65557 KIN65557 JYR65557 JOV65557 JEZ65557 IVD65557 ILH65557 IBL65557 HRP65557 HHT65557 GXX65557 GOB65557 GEF65557 FUJ65557 FKN65557 FAR65557 EQV65557 EGZ65557 DXD65557 DNH65557 DDL65557 CTP65557 CJT65557 BZX65557 BQB65557 BGF65557 AWJ65557 AMN65557 ACR65557 SV65557 IZ65557 D65559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ACR35 WVL983053 WLP983053 WBT983053 VRX983053 VIB983053 UYF983053 UOJ983053 UEN983053 TUR983053 TKV983053 TAZ983053 SRD983053 SHH983053 RXL983053 RNP983053 RDT983053 QTX983053 QKB983053 QAF983053 PQJ983053 PGN983053 OWR983053 OMV983053 OCZ983053 NTD983053 NJH983053 MZL983053 MPP983053 MFT983053 LVX983053 LMB983053 LCF983053 KSJ983053 KIN983053 JYR983053 JOV983053 JEZ983053 IVD983053 ILH983053 IBL983053 HRP983053 HHT983053 GXX983053 GOB983053 GEF983053 FUJ983053 FKN983053 FAR983053 EQV983053 EGZ983053 DXD983053 DNH983053 DDL983053 CTP983053 CJT983053 BZX983053 BQB983053 BGF983053 AWJ983053 AMN983053 ACR983053 SV983053 IZ983053 D983055 WVL917517 WLP917517 WBT917517 VRX917517 VIB917517 UYF917517 UOJ917517 UEN917517 TUR917517 TKV917517 TAZ917517 SRD917517 SHH917517 RXL917517 RNP917517 RDT917517 QTX917517 QKB917517 QAF917517 PQJ917517 PGN917517 OWR917517 OMV917517 OCZ917517 NTD917517 NJH917517 MZL917517 MPP917517 MFT917517 LVX917517 LMB917517 LCF917517 KSJ917517 KIN917517 JYR917517 JOV917517 JEZ917517 IVD917517 ILH917517 IBL917517 HRP917517 HHT917517 GXX917517 GOB917517 GEF917517 FUJ917517 FKN917517 FAR917517 EQV917517 EGZ917517 DXD917517 DNH917517 DDL917517 CTP917517 CJT917517 BZX917517 BQB917517 BGF917517 AWJ917517 AMN917517 ACR917517 SV917517 IZ917517 D917519 WVL851981 WLP851981 WBT851981 VRX851981 VIB851981 UYF851981 UOJ851981 UEN851981 TUR851981 TKV851981 TAZ851981 SRD851981 SHH851981 RXL851981 RNP851981 RDT851981 QTX851981 QKB851981 QAF851981 PQJ851981 PGN851981 OWR851981 OMV851981 OCZ851981 NTD851981 NJH851981 MZL851981 MPP851981 MFT851981 LVX851981 LMB851981 LCF851981 KSJ851981 KIN851981 JYR851981 JOV851981 JEZ851981 IVD851981 ILH851981 IBL851981 HRP851981 HHT851981 GXX851981 GOB851981 GEF851981 FUJ851981 FKN851981 FAR851981 EQV851981 EGZ851981 DXD851981 DNH851981 DDL851981 CTP851981 CJT851981 BZX851981 BQB851981 BGF851981 AWJ851981 AMN851981 ACR851981 SV851981 IZ851981 D851983 WVL786445 WLP786445 WBT786445 VRX786445 VIB786445 UYF786445 UOJ786445 UEN786445 TUR786445 TKV786445 TAZ786445 SRD786445 SHH786445 RXL786445 RNP786445 RDT786445 QTX786445 QKB786445 QAF786445 PQJ786445 PGN786445 OWR786445 OMV786445 OCZ786445 NTD786445 NJH786445 MZL786445 MPP786445 MFT786445 LVX786445 LMB786445 LCF786445 KSJ786445 KIN786445 JYR786445 JOV786445 JEZ786445 IVD786445 ILH786445 IBL786445 HRP786445 HHT786445 GXX786445 GOB786445 GEF786445 FUJ786445 FKN786445 FAR786445 EQV786445 EGZ786445 DXD786445 DNH786445 DDL786445 CTP786445 CJT786445 BZX786445 BQB786445 BGF786445 AWJ786445 AMN786445 ACR786445 SV786445 IZ786445 D786447 WVL720909 WLP720909 WBT720909 VRX720909 VIB720909 UYF720909 UOJ720909 UEN720909 TUR720909 TKV720909 TAZ720909 SRD720909 SHH720909 RXL720909 RNP720909 RDT720909 QTX720909 QKB720909 QAF720909 PQJ720909 PGN720909 OWR720909 OMV720909 OCZ720909 NTD720909 NJH720909 MZL720909 MPP720909 MFT720909 LVX720909 LMB720909 LCF720909 KSJ720909 KIN720909 JYR720909 JOV720909 JEZ720909 IVD720909 ILH720909 IBL720909 HRP720909 HHT720909 GXX720909 GOB720909 GEF720909 FUJ720909 FKN720909 FAR720909 EQV720909 EGZ720909 DXD720909 DNH720909 DDL720909 CTP720909 CJT720909 BZX720909 BQB720909 BGF720909 AWJ720909 AMN720909 ACR720909 SV720909 IZ720909 D720911 WVL655373 WLP655373 WBT655373 VRX655373 VIB655373 UYF655373 UOJ655373 UEN655373 TUR655373 TKV655373 TAZ655373 SRD655373 SHH655373 RXL655373 RNP655373 RDT655373 QTX655373 QKB655373 QAF655373 PQJ655373 PGN655373 OWR655373 OMV655373 OCZ655373 NTD655373 NJH655373 MZL655373 MPP655373 MFT655373 LVX655373 LMB655373 LCF655373 KSJ655373 KIN655373 JYR655373 JOV655373 JEZ655373 IVD655373 ILH655373 IBL655373 HRP655373 HHT655373 GXX655373 GOB655373 GEF655373 FUJ655373 FKN655373 FAR655373 EQV655373 EGZ655373 DXD655373 DNH655373 DDL655373 CTP655373 CJT655373 BZX655373 BQB655373 BGF655373 AWJ655373 AMN655373 ACR655373 SV655373 IZ655373 D655375 WVL589837 WLP589837 WBT589837 VRX589837 VIB589837 UYF589837 UOJ589837 UEN589837 TUR589837 TKV589837 TAZ589837 SRD589837 SHH589837 RXL589837 RNP589837 RDT589837 QTX589837 QKB589837 QAF589837 PQJ589837 PGN589837 OWR589837 OMV589837 OCZ589837 NTD589837 NJH589837 MZL589837 MPP589837 MFT589837 LVX589837 LMB589837 LCF589837 KSJ589837 KIN589837 JYR589837 JOV589837 JEZ589837 IVD589837 ILH589837 IBL589837 HRP589837 HHT589837 GXX589837 GOB589837 GEF589837 FUJ589837 FKN589837 FAR589837 EQV589837 EGZ589837 DXD589837 DNH589837 DDL589837 CTP589837 CJT589837 BZX589837 BQB589837 BGF589837 AWJ589837 AMN589837 ACR589837 SV589837 IZ589837 D589839 WVL524301 WLP524301 WBT524301 VRX524301 VIB524301 UYF524301 UOJ524301 UEN524301 TUR524301 TKV524301 TAZ524301 SRD524301 SHH524301 RXL524301 RNP524301 RDT524301 QTX524301 QKB524301 QAF524301 PQJ524301 PGN524301 OWR524301 OMV524301 OCZ524301 NTD524301 NJH524301 MZL524301 MPP524301 MFT524301 LVX524301 LMB524301 LCF524301 KSJ524301 KIN524301 JYR524301 JOV524301 JEZ524301 IVD524301 ILH524301 IBL524301 HRP524301 HHT524301 GXX524301 GOB524301 GEF524301 FUJ524301 FKN524301 FAR524301 EQV524301 EGZ524301 DXD524301 DNH524301 DDL524301 CTP524301 CJT524301 BZX524301 BQB524301 BGF524301 AWJ524301 AMN524301 ACR524301 SV524301 IZ524301 D524303 WVL458765 WLP458765 WBT458765 VRX458765 VIB458765 UYF458765 UOJ458765 UEN458765 TUR458765 TKV458765 TAZ458765 SRD458765 SHH458765 RXL458765 RNP458765 RDT458765 QTX458765 QKB458765 QAF458765 PQJ458765 PGN458765 OWR458765 OMV458765 OCZ458765 NTD458765 NJH458765 MZL458765 MPP458765 MFT458765 LVX458765 LMB458765 LCF458765 KSJ458765 KIN458765 JYR458765 JOV458765 JEZ458765 IVD458765 ILH458765 IBL458765 HRP458765 HHT458765 GXX458765 GOB458765 GEF458765 FUJ458765 FKN458765 FAR458765 EQV458765 EGZ458765 DXD458765 DNH458765 DDL458765 CTP458765 CJT458765 BZX458765 BQB458765 BGF458765 AWJ458765 AMN458765 ACR458765 SV458765 IZ458765 D458767 WVL393229 WLP393229 WBT393229 VRX393229 VIB393229 UYF393229 UOJ393229 UEN393229 TUR393229 TKV393229 TAZ393229 SRD393229 SHH393229 RXL393229 RNP393229 RDT393229 QTX393229 QKB393229 QAF393229 PQJ393229 PGN393229 OWR393229 OMV393229 OCZ393229 NTD393229 NJH393229 MZL393229 MPP393229 MFT393229 LVX393229 LMB393229 LCF393229 KSJ393229 KIN393229 JYR393229 JOV393229 JEZ393229 IVD393229 ILH393229 IBL393229 HRP393229 HHT393229 GXX393229 GOB393229 GEF393229 FUJ393229 FKN393229 FAR393229 EQV393229 EGZ393229 DXD393229 DNH393229 DDL393229 CTP393229 CJT393229 BZX393229 BQB393229 BGF393229 AWJ393229 AMN393229 ACR393229 SV393229 IZ393229 D393231 WVL327693 WLP327693 WBT327693 VRX327693 VIB327693 UYF327693 UOJ327693 UEN327693 TUR327693 TKV327693 TAZ327693 SRD327693 SHH327693 RXL327693 RNP327693 RDT327693 QTX327693 QKB327693 QAF327693 PQJ327693 PGN327693 OWR327693 OMV327693 OCZ327693 NTD327693 NJH327693 MZL327693 MPP327693 MFT327693 LVX327693 LMB327693 LCF327693 KSJ327693 KIN327693 JYR327693 JOV327693 JEZ327693 IVD327693 ILH327693 IBL327693 HRP327693 HHT327693 GXX327693 GOB327693 GEF327693 FUJ327693 FKN327693 FAR327693 EQV327693 EGZ327693 DXD327693 DNH327693 DDL327693 CTP327693 CJT327693 BZX327693 BQB327693 BGF327693 AWJ327693 AMN327693 ACR327693 SV327693 IZ327693 D327695 WVL262157 WLP262157 WBT262157 VRX262157 VIB262157 UYF262157 UOJ262157 UEN262157 TUR262157 TKV262157 TAZ262157 SRD262157 SHH262157 RXL262157 RNP262157 RDT262157 QTX262157 QKB262157 QAF262157 PQJ262157 PGN262157 OWR262157 OMV262157 OCZ262157 NTD262157 NJH262157 MZL262157 MPP262157 MFT262157 LVX262157 LMB262157 LCF262157 KSJ262157 KIN262157 JYR262157 JOV262157 JEZ262157 IVD262157 ILH262157 IBL262157 HRP262157 HHT262157 GXX262157 GOB262157 GEF262157 FUJ262157 FKN262157 FAR262157 EQV262157 EGZ262157 DXD262157 DNH262157 DDL262157 CTP262157 CJT262157 BZX262157 BQB262157 BGF262157 AWJ262157 AMN262157 ACR262157 SV262157 IZ262157 D262159 WVL196621 WLP196621 WBT196621 VRX196621 VIB196621 UYF196621 UOJ196621 UEN196621 TUR196621 TKV196621 TAZ196621 SRD196621 SHH196621 RXL196621 RNP196621 RDT196621 QTX196621 QKB196621 QAF196621 PQJ196621 PGN196621 OWR196621 OMV196621 OCZ196621 NTD196621 NJH196621 MZL196621 MPP196621 MFT196621 LVX196621 LMB196621 LCF196621 KSJ196621 KIN196621 JYR196621 JOV196621 JEZ196621 IVD196621 ILH196621 IBL196621 HRP196621 HHT196621 GXX196621 GOB196621 GEF196621 FUJ196621 FKN196621 FAR196621 EQV196621 EGZ196621 DXD196621 DNH196621 DDL196621 CTP196621 CJT196621 BZX196621 BQB196621 BGF196621 AWJ196621 AMN196621 ACR196621 SV196621 IZ196621 D196623 WVL131085 WLP131085 WBT131085 VRX131085 VIB131085 UYF131085 UOJ131085 UEN131085 TUR131085 TKV131085 TAZ131085 SRD131085 SHH131085 RXL131085 RNP131085 RDT131085 QTX131085 QKB131085 QAF131085 PQJ131085 PGN131085 OWR131085 OMV131085 OCZ131085 NTD131085 NJH131085 MZL131085 MPP131085 MFT131085 LVX131085 LMB131085 LCF131085 KSJ131085 KIN131085 JYR131085 JOV131085 JEZ131085 IVD131085 ILH131085 IBL131085 HRP131085 HHT131085 GXX131085 GOB131085 GEF131085 FUJ131085 FKN131085 FAR131085 EQV131085 EGZ131085 DXD131085 DNH131085 DDL131085 CTP131085 CJT131085 BZX131085 BQB131085 BGF131085 AWJ131085 AMN131085 ACR131085 SV131085 IZ131085 D131087 WVL65549 WLP65549 WBT65549 VRX65549 VIB65549 UYF65549 UOJ65549 UEN65549 TUR65549 TKV65549 TAZ65549 SRD65549 SHH65549 RXL65549 RNP65549 RDT65549 QTX65549 QKB65549 QAF65549 PQJ65549 PGN65549 OWR65549 OMV65549 OCZ65549 NTD65549 NJH65549 MZL65549 MPP65549 MFT65549 LVX65549 LMB65549 LCF65549 KSJ65549 KIN65549 JYR65549 JOV65549 JEZ65549 IVD65549 ILH65549 IBL65549 HRP65549 HHT65549 GXX65549 GOB65549 GEF65549 FUJ65549 FKN65549 FAR65549 EQV65549 EGZ65549 DXD65549 DNH65549 DDL65549 CTP65549 CJT65549 BZX65549 BQB65549 BGF65549 AWJ65549 AMN65549 ACR65549 SV65549 IZ65549 D65551 IZ35 WVL983079 WLP983079 WBT983079 VRX983079 VIB983079 UYF983079 UOJ983079 UEN983079 TUR983079 TKV983079 TAZ983079 SRD983079 SHH983079 RXL983079 RNP983079 RDT983079 QTX983079 QKB983079 QAF983079 PQJ983079 PGN983079 OWR983079 OMV983079 OCZ983079 NTD983079 NJH983079 MZL983079 MPP983079 MFT983079 LVX983079 LMB983079 LCF983079 KSJ983079 KIN983079 JYR983079 JOV983079 JEZ983079 IVD983079 ILH983079 IBL983079 HRP983079 HHT983079 GXX983079 GOB983079 GEF983079 FUJ983079 FKN983079 FAR983079 EQV983079 EGZ983079 DXD983079 DNH983079 DDL983079 CTP983079 CJT983079 BZX983079 BQB983079 BGF983079 AWJ983079 AMN983079 ACR983079 SV983079 IZ983079 D983081 WVL917543 WLP917543 WBT917543 VRX917543 VIB917543 UYF917543 UOJ917543 UEN917543 TUR917543 TKV917543 TAZ917543 SRD917543 SHH917543 RXL917543 RNP917543 RDT917543 QTX917543 QKB917543 QAF917543 PQJ917543 PGN917543 OWR917543 OMV917543 OCZ917543 NTD917543 NJH917543 MZL917543 MPP917543 MFT917543 LVX917543 LMB917543 LCF917543 KSJ917543 KIN917543 JYR917543 JOV917543 JEZ917543 IVD917543 ILH917543 IBL917543 HRP917543 HHT917543 GXX917543 GOB917543 GEF917543 FUJ917543 FKN917543 FAR917543 EQV917543 EGZ917543 DXD917543 DNH917543 DDL917543 CTP917543 CJT917543 BZX917543 BQB917543 BGF917543 AWJ917543 AMN917543 ACR917543 SV917543 IZ917543 D917545 WVL852007 WLP852007 WBT852007 VRX852007 VIB852007 UYF852007 UOJ852007 UEN852007 TUR852007 TKV852007 TAZ852007 SRD852007 SHH852007 RXL852007 RNP852007 RDT852007 QTX852007 QKB852007 QAF852007 PQJ852007 PGN852007 OWR852007 OMV852007 OCZ852007 NTD852007 NJH852007 MZL852007 MPP852007 MFT852007 LVX852007 LMB852007 LCF852007 KSJ852007 KIN852007 JYR852007 JOV852007 JEZ852007 IVD852007 ILH852007 IBL852007 HRP852007 HHT852007 GXX852007 GOB852007 GEF852007 FUJ852007 FKN852007 FAR852007 EQV852007 EGZ852007 DXD852007 DNH852007 DDL852007 CTP852007 CJT852007 BZX852007 BQB852007 BGF852007 AWJ852007 AMN852007 ACR852007 SV852007 IZ852007 D852009 WVL786471 WLP786471 WBT786471 VRX786471 VIB786471 UYF786471 UOJ786471 UEN786471 TUR786471 TKV786471 TAZ786471 SRD786471 SHH786471 RXL786471 RNP786471 RDT786471 QTX786471 QKB786471 QAF786471 PQJ786471 PGN786471 OWR786471 OMV786471 OCZ786471 NTD786471 NJH786471 MZL786471 MPP786471 MFT786471 LVX786471 LMB786471 LCF786471 KSJ786471 KIN786471 JYR786471 JOV786471 JEZ786471 IVD786471 ILH786471 IBL786471 HRP786471 HHT786471 GXX786471 GOB786471 GEF786471 FUJ786471 FKN786471 FAR786471 EQV786471 EGZ786471 DXD786471 DNH786471 DDL786471 CTP786471 CJT786471 BZX786471 BQB786471 BGF786471 AWJ786471 AMN786471 ACR786471 SV786471 IZ786471 D786473 WVL720935 WLP720935 WBT720935 VRX720935 VIB720935 UYF720935 UOJ720935 UEN720935 TUR720935 TKV720935 TAZ720935 SRD720935 SHH720935 RXL720935 RNP720935 RDT720935 QTX720935 QKB720935 QAF720935 PQJ720935 PGN720935 OWR720935 OMV720935 OCZ720935 NTD720935 NJH720935 MZL720935 MPP720935 MFT720935 LVX720935 LMB720935 LCF720935 KSJ720935 KIN720935 JYR720935 JOV720935 JEZ720935 IVD720935 ILH720935 IBL720935 HRP720935 HHT720935 GXX720935 GOB720935 GEF720935 FUJ720935 FKN720935 FAR720935 EQV720935 EGZ720935 DXD720935 DNH720935 DDL720935 CTP720935 CJT720935 BZX720935 BQB720935 BGF720935 AWJ720935 AMN720935 ACR720935 SV720935 IZ720935 D720937 WVL655399 WLP655399 WBT655399 VRX655399 VIB655399 UYF655399 UOJ655399 UEN655399 TUR655399 TKV655399 TAZ655399 SRD655399 SHH655399 RXL655399 RNP655399 RDT655399 QTX655399 QKB655399 QAF655399 PQJ655399 PGN655399 OWR655399 OMV655399 OCZ655399 NTD655399 NJH655399 MZL655399 MPP655399 MFT655399 LVX655399 LMB655399 LCF655399 KSJ655399 KIN655399 JYR655399 JOV655399 JEZ655399 IVD655399 ILH655399 IBL655399 HRP655399 HHT655399 GXX655399 GOB655399 GEF655399 FUJ655399 FKN655399 FAR655399 EQV655399 EGZ655399 DXD655399 DNH655399 DDL655399 CTP655399 CJT655399 BZX655399 BQB655399 BGF655399 AWJ655399 AMN655399 ACR655399 SV655399 IZ655399 D655401 WVL589863 WLP589863 WBT589863 VRX589863 VIB589863 UYF589863 UOJ589863 UEN589863 TUR589863 TKV589863 TAZ589863 SRD589863 SHH589863 RXL589863 RNP589863 RDT589863 QTX589863 QKB589863 QAF589863 PQJ589863 PGN589863 OWR589863 OMV589863 OCZ589863 NTD589863 NJH589863 MZL589863 MPP589863 MFT589863 LVX589863 LMB589863 LCF589863 KSJ589863 KIN589863 JYR589863 JOV589863 JEZ589863 IVD589863 ILH589863 IBL589863 HRP589863 HHT589863 GXX589863 GOB589863 GEF589863 FUJ589863 FKN589863 FAR589863 EQV589863 EGZ589863 DXD589863 DNH589863 DDL589863 CTP589863 CJT589863 BZX589863 BQB589863 BGF589863 AWJ589863 AMN589863 ACR589863 SV589863 IZ589863 D589865 WVL524327 WLP524327 WBT524327 VRX524327 VIB524327 UYF524327 UOJ524327 UEN524327 TUR524327 TKV524327 TAZ524327 SRD524327 SHH524327 RXL524327 RNP524327 RDT524327 QTX524327 QKB524327 QAF524327 PQJ524327 PGN524327 OWR524327 OMV524327 OCZ524327 NTD524327 NJH524327 MZL524327 MPP524327 MFT524327 LVX524327 LMB524327 LCF524327 KSJ524327 KIN524327 JYR524327 JOV524327 JEZ524327 IVD524327 ILH524327 IBL524327 HRP524327 HHT524327 GXX524327 GOB524327 GEF524327 FUJ524327 FKN524327 FAR524327 EQV524327 EGZ524327 DXD524327 DNH524327 DDL524327 CTP524327 CJT524327 BZX524327 BQB524327 BGF524327 AWJ524327 AMN524327 ACR524327 SV524327 IZ524327 D524329 WVL458791 WLP458791 WBT458791 VRX458791 VIB458791 UYF458791 UOJ458791 UEN458791 TUR458791 TKV458791 TAZ458791 SRD458791 SHH458791 RXL458791 RNP458791 RDT458791 QTX458791 QKB458791 QAF458791 PQJ458791 PGN458791 OWR458791 OMV458791 OCZ458791 NTD458791 NJH458791 MZL458791 MPP458791 MFT458791 LVX458791 LMB458791 LCF458791 KSJ458791 KIN458791 JYR458791 JOV458791 JEZ458791 IVD458791 ILH458791 IBL458791 HRP458791 HHT458791 GXX458791 GOB458791 GEF458791 FUJ458791 FKN458791 FAR458791 EQV458791 EGZ458791 DXD458791 DNH458791 DDL458791 CTP458791 CJT458791 BZX458791 BQB458791 BGF458791 AWJ458791 AMN458791 ACR458791 SV458791 IZ458791 D458793 WVL393255 WLP393255 WBT393255 VRX393255 VIB393255 UYF393255 UOJ393255 UEN393255 TUR393255 TKV393255 TAZ393255 SRD393255 SHH393255 RXL393255 RNP393255 RDT393255 QTX393255 QKB393255 QAF393255 PQJ393255 PGN393255 OWR393255 OMV393255 OCZ393255 NTD393255 NJH393255 MZL393255 MPP393255 MFT393255 LVX393255 LMB393255 LCF393255 KSJ393255 KIN393255 JYR393255 JOV393255 JEZ393255 IVD393255 ILH393255 IBL393255 HRP393255 HHT393255 GXX393255 GOB393255 GEF393255 FUJ393255 FKN393255 FAR393255 EQV393255 EGZ393255 DXD393255 DNH393255 DDL393255 CTP393255 CJT393255 BZX393255 BQB393255 BGF393255 AWJ393255 AMN393255 ACR393255 SV393255 IZ393255 D393257 WVL327719 WLP327719 WBT327719 VRX327719 VIB327719 UYF327719 UOJ327719 UEN327719 TUR327719 TKV327719 TAZ327719 SRD327719 SHH327719 RXL327719 RNP327719 RDT327719 QTX327719 QKB327719 QAF327719 PQJ327719 PGN327719 OWR327719 OMV327719 OCZ327719 NTD327719 NJH327719 MZL327719 MPP327719 MFT327719 LVX327719 LMB327719 LCF327719 KSJ327719 KIN327719 JYR327719 JOV327719 JEZ327719 IVD327719 ILH327719 IBL327719 HRP327719 HHT327719 GXX327719 GOB327719 GEF327719 FUJ327719 FKN327719 FAR327719 EQV327719 EGZ327719 DXD327719 DNH327719 DDL327719 CTP327719 CJT327719 BZX327719 BQB327719 BGF327719 AWJ327719 AMN327719 ACR327719 SV327719 IZ327719 D327721 WVL262183 WLP262183 WBT262183 VRX262183 VIB262183 UYF262183 UOJ262183 UEN262183 TUR262183 TKV262183 TAZ262183 SRD262183 SHH262183 RXL262183 RNP262183 RDT262183 QTX262183 QKB262183 QAF262183 PQJ262183 PGN262183 OWR262183 OMV262183 OCZ262183 NTD262183 NJH262183 MZL262183 MPP262183 MFT262183 LVX262183 LMB262183 LCF262183 KSJ262183 KIN262183 JYR262183 JOV262183 JEZ262183 IVD262183 ILH262183 IBL262183 HRP262183 HHT262183 GXX262183 GOB262183 GEF262183 FUJ262183 FKN262183 FAR262183 EQV262183 EGZ262183 DXD262183 DNH262183 DDL262183 CTP262183 CJT262183 BZX262183 BQB262183 BGF262183 AWJ262183 AMN262183 ACR262183 SV262183 IZ262183 D262185 WVL196647 WLP196647 WBT196647 VRX196647 VIB196647 UYF196647 UOJ196647 UEN196647 TUR196647 TKV196647 TAZ196647 SRD196647 SHH196647 RXL196647 RNP196647 RDT196647 QTX196647 QKB196647 QAF196647 PQJ196647 PGN196647 OWR196647 OMV196647 OCZ196647 NTD196647 NJH196647 MZL196647 MPP196647 MFT196647 LVX196647 LMB196647 LCF196647 KSJ196647 KIN196647 JYR196647 JOV196647 JEZ196647 IVD196647 ILH196647 IBL196647 HRP196647 HHT196647 GXX196647 GOB196647 GEF196647 FUJ196647 FKN196647 FAR196647 EQV196647 EGZ196647 DXD196647 DNH196647 DDL196647 CTP196647 CJT196647 BZX196647 BQB196647 BGF196647 AWJ196647 AMN196647 ACR196647 SV196647 IZ196647 D196649 WVL131111 WLP131111 WBT131111 VRX131111 VIB131111 UYF131111 UOJ131111 UEN131111 TUR131111 TKV131111 TAZ131111 SRD131111 SHH131111 RXL131111 RNP131111 RDT131111 QTX131111 QKB131111 QAF131111 PQJ131111 PGN131111 OWR131111 OMV131111 OCZ131111 NTD131111 NJH131111 MZL131111 MPP131111 MFT131111 LVX131111 LMB131111 LCF131111 KSJ131111 KIN131111 JYR131111 JOV131111 JEZ131111 IVD131111 ILH131111 IBL131111 HRP131111 HHT131111 GXX131111 GOB131111 GEF131111 FUJ131111 FKN131111 FAR131111 EQV131111 EGZ131111 DXD131111 DNH131111 DDL131111 CTP131111 CJT131111 BZX131111 BQB131111 BGF131111 AWJ131111 AMN131111 ACR131111 SV131111 IZ131111 D131113 WVL65575 WLP65575 WBT65575 VRX65575 VIB65575 UYF65575 UOJ65575 UEN65575 TUR65575 TKV65575 TAZ65575 SRD65575 SHH65575 RXL65575 RNP65575 RDT65575 QTX65575 QKB65575 QAF65575 PQJ65575 PGN65575 OWR65575 OMV65575 OCZ65575 NTD65575 NJH65575 MZL65575 MPP65575 MFT65575 LVX65575 LMB65575 LCF65575 KSJ65575 KIN65575 JYR65575 JOV65575 JEZ65575 IVD65575 ILH65575 IBL65575 HRP65575 HHT65575 GXX65575 GOB65575 GEF65575 FUJ65575 FKN65575 FAR65575 EQV65575 EGZ65575 DXD65575 DNH65575 DDL65575 CTP65575 CJT65575 BZX65575 BQB65575 BGF65575 AWJ65575 AMN65575 ACR65575 SV65575 IZ65575 D65577 WVL39 WLP39 WBT39 VRX39 VIB39 UYF39 UOJ39 UEN39 TUR39 TKV39 TAZ39 SRD39 SHH39 RXL39 RNP39 RDT39 QTX39 QKB39 QAF39 PQJ39 PGN39 OWR39 OMV39 OCZ39 NTD39 NJH39 MZL39 MPP39 MFT39 LVX39 LMB39 LCF39 KSJ39 KIN39 JYR39 JOV39 JEZ39 IVD39 ILH39 IBL39 HRP39 HHT39 GXX39 GOB39 GEF39 FUJ39 FKN39 FAR39 EQV39 EGZ39 DXD39 DNH39 DDL39 CTP39 CJT39 BZX39 BQB39 BGF39 AWJ39 AMN39 ACR39 SV39 IZ39 BQB35 WVL983087 WLP983087 WBT983087 VRX983087 VIB983087 UYF983087 UOJ983087 UEN983087 TUR983087 TKV983087 TAZ983087 SRD983087 SHH983087 RXL983087 RNP983087 RDT983087 QTX983087 QKB983087 QAF983087 PQJ983087 PGN983087 OWR983087 OMV983087 OCZ983087 NTD983087 NJH983087 MZL983087 MPP983087 MFT983087 LVX983087 LMB983087 LCF983087 KSJ983087 KIN983087 JYR983087 JOV983087 JEZ983087 IVD983087 ILH983087 IBL983087 HRP983087 HHT983087 GXX983087 GOB983087 GEF983087 FUJ983087 FKN983087 FAR983087 EQV983087 EGZ983087 DXD983087 DNH983087 DDL983087 CTP983087 CJT983087 BZX983087 BQB983087 BGF983087 AWJ983087 AMN983087 ACR983087 SV983087 IZ983087 D983089 WVL917551 WLP917551 WBT917551 VRX917551 VIB917551 UYF917551 UOJ917551 UEN917551 TUR917551 TKV917551 TAZ917551 SRD917551 SHH917551 RXL917551 RNP917551 RDT917551 QTX917551 QKB917551 QAF917551 PQJ917551 PGN917551 OWR917551 OMV917551 OCZ917551 NTD917551 NJH917551 MZL917551 MPP917551 MFT917551 LVX917551 LMB917551 LCF917551 KSJ917551 KIN917551 JYR917551 JOV917551 JEZ917551 IVD917551 ILH917551 IBL917551 HRP917551 HHT917551 GXX917551 GOB917551 GEF917551 FUJ917551 FKN917551 FAR917551 EQV917551 EGZ917551 DXD917551 DNH917551 DDL917551 CTP917551 CJT917551 BZX917551 BQB917551 BGF917551 AWJ917551 AMN917551 ACR917551 SV917551 IZ917551 D917553 WVL852015 WLP852015 WBT852015 VRX852015 VIB852015 UYF852015 UOJ852015 UEN852015 TUR852015 TKV852015 TAZ852015 SRD852015 SHH852015 RXL852015 RNP852015 RDT852015 QTX852015 QKB852015 QAF852015 PQJ852015 PGN852015 OWR852015 OMV852015 OCZ852015 NTD852015 NJH852015 MZL852015 MPP852015 MFT852015 LVX852015 LMB852015 LCF852015 KSJ852015 KIN852015 JYR852015 JOV852015 JEZ852015 IVD852015 ILH852015 IBL852015 HRP852015 HHT852015 GXX852015 GOB852015 GEF852015 FUJ852015 FKN852015 FAR852015 EQV852015 EGZ852015 DXD852015 DNH852015 DDL852015 CTP852015 CJT852015 BZX852015 BQB852015 BGF852015 AWJ852015 AMN852015 ACR852015 SV852015 IZ852015 D852017 WVL786479 WLP786479 WBT786479 VRX786479 VIB786479 UYF786479 UOJ786479 UEN786479 TUR786479 TKV786479 TAZ786479 SRD786479 SHH786479 RXL786479 RNP786479 RDT786479 QTX786479 QKB786479 QAF786479 PQJ786479 PGN786479 OWR786479 OMV786479 OCZ786479 NTD786479 NJH786479 MZL786479 MPP786479 MFT786479 LVX786479 LMB786479 LCF786479 KSJ786479 KIN786479 JYR786479 JOV786479 JEZ786479 IVD786479 ILH786479 IBL786479 HRP786479 HHT786479 GXX786479 GOB786479 GEF786479 FUJ786479 FKN786479 FAR786479 EQV786479 EGZ786479 DXD786479 DNH786479 DDL786479 CTP786479 CJT786479 BZX786479 BQB786479 BGF786479 AWJ786479 AMN786479 ACR786479 SV786479 IZ786479 D786481 WVL720943 WLP720943 WBT720943 VRX720943 VIB720943 UYF720943 UOJ720943 UEN720943 TUR720943 TKV720943 TAZ720943 SRD720943 SHH720943 RXL720943 RNP720943 RDT720943 QTX720943 QKB720943 QAF720943 PQJ720943 PGN720943 OWR720943 OMV720943 OCZ720943 NTD720943 NJH720943 MZL720943 MPP720943 MFT720943 LVX720943 LMB720943 LCF720943 KSJ720943 KIN720943 JYR720943 JOV720943 JEZ720943 IVD720943 ILH720943 IBL720943 HRP720943 HHT720943 GXX720943 GOB720943 GEF720943 FUJ720943 FKN720943 FAR720943 EQV720943 EGZ720943 DXD720943 DNH720943 DDL720943 CTP720943 CJT720943 BZX720943 BQB720943 BGF720943 AWJ720943 AMN720943 ACR720943 SV720943 IZ720943 D720945 WVL655407 WLP655407 WBT655407 VRX655407 VIB655407 UYF655407 UOJ655407 UEN655407 TUR655407 TKV655407 TAZ655407 SRD655407 SHH655407 RXL655407 RNP655407 RDT655407 QTX655407 QKB655407 QAF655407 PQJ655407 PGN655407 OWR655407 OMV655407 OCZ655407 NTD655407 NJH655407 MZL655407 MPP655407 MFT655407 LVX655407 LMB655407 LCF655407 KSJ655407 KIN655407 JYR655407 JOV655407 JEZ655407 IVD655407 ILH655407 IBL655407 HRP655407 HHT655407 GXX655407 GOB655407 GEF655407 FUJ655407 FKN655407 FAR655407 EQV655407 EGZ655407 DXD655407 DNH655407 DDL655407 CTP655407 CJT655407 BZX655407 BQB655407 BGF655407 AWJ655407 AMN655407 ACR655407 SV655407 IZ655407 D655409 WVL589871 WLP589871 WBT589871 VRX589871 VIB589871 UYF589871 UOJ589871 UEN589871 TUR589871 TKV589871 TAZ589871 SRD589871 SHH589871 RXL589871 RNP589871 RDT589871 QTX589871 QKB589871 QAF589871 PQJ589871 PGN589871 OWR589871 OMV589871 OCZ589871 NTD589871 NJH589871 MZL589871 MPP589871 MFT589871 LVX589871 LMB589871 LCF589871 KSJ589871 KIN589871 JYR589871 JOV589871 JEZ589871 IVD589871 ILH589871 IBL589871 HRP589871 HHT589871 GXX589871 GOB589871 GEF589871 FUJ589871 FKN589871 FAR589871 EQV589871 EGZ589871 DXD589871 DNH589871 DDL589871 CTP589871 CJT589871 BZX589871 BQB589871 BGF589871 AWJ589871 AMN589871 ACR589871 SV589871 IZ589871 D589873 WVL524335 WLP524335 WBT524335 VRX524335 VIB524335 UYF524335 UOJ524335 UEN524335 TUR524335 TKV524335 TAZ524335 SRD524335 SHH524335 RXL524335 RNP524335 RDT524335 QTX524335 QKB524335 QAF524335 PQJ524335 PGN524335 OWR524335 OMV524335 OCZ524335 NTD524335 NJH524335 MZL524335 MPP524335 MFT524335 LVX524335 LMB524335 LCF524335 KSJ524335 KIN524335 JYR524335 JOV524335 JEZ524335 IVD524335 ILH524335 IBL524335 HRP524335 HHT524335 GXX524335 GOB524335 GEF524335 FUJ524335 FKN524335 FAR524335 EQV524335 EGZ524335 DXD524335 DNH524335 DDL524335 CTP524335 CJT524335 BZX524335 BQB524335 BGF524335 AWJ524335 AMN524335 ACR524335 SV524335 IZ524335 D524337 WVL458799 WLP458799 WBT458799 VRX458799 VIB458799 UYF458799 UOJ458799 UEN458799 TUR458799 TKV458799 TAZ458799 SRD458799 SHH458799 RXL458799 RNP458799 RDT458799 QTX458799 QKB458799 QAF458799 PQJ458799 PGN458799 OWR458799 OMV458799 OCZ458799 NTD458799 NJH458799 MZL458799 MPP458799 MFT458799 LVX458799 LMB458799 LCF458799 KSJ458799 KIN458799 JYR458799 JOV458799 JEZ458799 IVD458799 ILH458799 IBL458799 HRP458799 HHT458799 GXX458799 GOB458799 GEF458799 FUJ458799 FKN458799 FAR458799 EQV458799 EGZ458799 DXD458799 DNH458799 DDL458799 CTP458799 CJT458799 BZX458799 BQB458799 BGF458799 AWJ458799 AMN458799 ACR458799 SV458799 IZ458799 D458801 WVL393263 WLP393263 WBT393263 VRX393263 VIB393263 UYF393263 UOJ393263 UEN393263 TUR393263 TKV393263 TAZ393263 SRD393263 SHH393263 RXL393263 RNP393263 RDT393263 QTX393263 QKB393263 QAF393263 PQJ393263 PGN393263 OWR393263 OMV393263 OCZ393263 NTD393263 NJH393263 MZL393263 MPP393263 MFT393263 LVX393263 LMB393263 LCF393263 KSJ393263 KIN393263 JYR393263 JOV393263 JEZ393263 IVD393263 ILH393263 IBL393263 HRP393263 HHT393263 GXX393263 GOB393263 GEF393263 FUJ393263 FKN393263 FAR393263 EQV393263 EGZ393263 DXD393263 DNH393263 DDL393263 CTP393263 CJT393263 BZX393263 BQB393263 BGF393263 AWJ393263 AMN393263 ACR393263 SV393263 IZ393263 D393265 WVL327727 WLP327727 WBT327727 VRX327727 VIB327727 UYF327727 UOJ327727 UEN327727 TUR327727 TKV327727 TAZ327727 SRD327727 SHH327727 RXL327727 RNP327727 RDT327727 QTX327727 QKB327727 QAF327727 PQJ327727 PGN327727 OWR327727 OMV327727 OCZ327727 NTD327727 NJH327727 MZL327727 MPP327727 MFT327727 LVX327727 LMB327727 LCF327727 KSJ327727 KIN327727 JYR327727 JOV327727 JEZ327727 IVD327727 ILH327727 IBL327727 HRP327727 HHT327727 GXX327727 GOB327727 GEF327727 FUJ327727 FKN327727 FAR327727 EQV327727 EGZ327727 DXD327727 DNH327727 DDL327727 CTP327727 CJT327727 BZX327727 BQB327727 BGF327727 AWJ327727 AMN327727 ACR327727 SV327727 IZ327727 D327729 WVL262191 WLP262191 WBT262191 VRX262191 VIB262191 UYF262191 UOJ262191 UEN262191 TUR262191 TKV262191 TAZ262191 SRD262191 SHH262191 RXL262191 RNP262191 RDT262191 QTX262191 QKB262191 QAF262191 PQJ262191 PGN262191 OWR262191 OMV262191 OCZ262191 NTD262191 NJH262191 MZL262191 MPP262191 MFT262191 LVX262191 LMB262191 LCF262191 KSJ262191 KIN262191 JYR262191 JOV262191 JEZ262191 IVD262191 ILH262191 IBL262191 HRP262191 HHT262191 GXX262191 GOB262191 GEF262191 FUJ262191 FKN262191 FAR262191 EQV262191 EGZ262191 DXD262191 DNH262191 DDL262191 CTP262191 CJT262191 BZX262191 BQB262191 BGF262191 AWJ262191 AMN262191 ACR262191 SV262191 IZ262191 D262193 WVL196655 WLP196655 WBT196655 VRX196655 VIB196655 UYF196655 UOJ196655 UEN196655 TUR196655 TKV196655 TAZ196655 SRD196655 SHH196655 RXL196655 RNP196655 RDT196655 QTX196655 QKB196655 QAF196655 PQJ196655 PGN196655 OWR196655 OMV196655 OCZ196655 NTD196655 NJH196655 MZL196655 MPP196655 MFT196655 LVX196655 LMB196655 LCF196655 KSJ196655 KIN196655 JYR196655 JOV196655 JEZ196655 IVD196655 ILH196655 IBL196655 HRP196655 HHT196655 GXX196655 GOB196655 GEF196655 FUJ196655 FKN196655 FAR196655 EQV196655 EGZ196655 DXD196655 DNH196655 DDL196655 CTP196655 CJT196655 BZX196655 BQB196655 BGF196655 AWJ196655 AMN196655 ACR196655 SV196655 IZ196655 D196657 WVL131119 WLP131119 WBT131119 VRX131119 VIB131119 UYF131119 UOJ131119 UEN131119 TUR131119 TKV131119 TAZ131119 SRD131119 SHH131119 RXL131119 RNP131119 RDT131119 QTX131119 QKB131119 QAF131119 PQJ131119 PGN131119 OWR131119 OMV131119 OCZ131119 NTD131119 NJH131119 MZL131119 MPP131119 MFT131119 LVX131119 LMB131119 LCF131119 KSJ131119 KIN131119 JYR131119 JOV131119 JEZ131119 IVD131119 ILH131119 IBL131119 HRP131119 HHT131119 GXX131119 GOB131119 GEF131119 FUJ131119 FKN131119 FAR131119 EQV131119 EGZ131119 DXD131119 DNH131119 DDL131119 CTP131119 CJT131119 BZX131119 BQB131119 BGF131119 AWJ131119 AMN131119 ACR131119 SV131119 IZ131119 D131121 WVL65583 WLP65583 WBT65583 VRX65583 VIB65583 UYF65583 UOJ65583 UEN65583 TUR65583 TKV65583 TAZ65583 SRD65583 SHH65583 RXL65583 RNP65583 RDT65583 QTX65583 QKB65583 QAF65583 PQJ65583 PGN65583 OWR65583 OMV65583 OCZ65583 NTD65583 NJH65583 MZL65583 MPP65583 MFT65583 LVX65583 LMB65583 LCF65583 KSJ65583 KIN65583 JYR65583 JOV65583 JEZ65583 IVD65583 ILH65583 IBL65583 HRP65583 HHT65583 GXX65583 GOB65583 GEF65583 FUJ65583 FKN65583 FAR65583 EQV65583 EGZ65583 DXD65583 DNH65583 DDL65583 CTP65583 CJT65583 BZX65583 BQB65583 BGF65583 AWJ65583 AMN65583 ACR65583 SV65583 IZ65583 D65585 WVL48:WVL50 WLP48:WLP50 WBT48:WBT50 VRX48:VRX50 VIB48:VIB50 UYF48:UYF50 UOJ48:UOJ50 UEN48:UEN50 TUR48:TUR50 TKV48:TKV50 TAZ48:TAZ50 SRD48:SRD50 SHH48:SHH50 RXL48:RXL50 RNP48:RNP50 RDT48:RDT50 QTX48:QTX50 QKB48:QKB50 QAF48:QAF50 PQJ48:PQJ50 PGN48:PGN50 OWR48:OWR50 OMV48:OMV50 OCZ48:OCZ50 NTD48:NTD50 NJH48:NJH50 MZL48:MZL50 MPP48:MPP50 MFT48:MFT50 LVX48:LVX50 LMB48:LMB50 LCF48:LCF50 KSJ48:KSJ50 KIN48:KIN50 JYR48:JYR50 JOV48:JOV50 JEZ48:JEZ50 IVD48:IVD50 ILH48:ILH50 IBL48:IBL50 HRP48:HRP50 HHT48:HHT50 GXX48:GXX50 GOB48:GOB50 GEF48:GEF50 FUJ48:FUJ50 FKN48:FKN50 FAR48:FAR50 EQV48:EQV50 EGZ48:EGZ50 DXD48:DXD50 DNH48:DNH50 DDL48:DDL50 CTP48:CTP50 CJT48:CJT50 BZX48:BZX50 BQB48:BQB50 BGF48:BGF50 AWJ48:AWJ50 AMN48:AMN50 ACR48:ACR50 SV48:SV50 IZ48:IZ50 BZX35 WVL983093 WLP983093 WBT983093 VRX983093 VIB983093 UYF983093 UOJ983093 UEN983093 TUR983093 TKV983093 TAZ983093 SRD983093 SHH983093 RXL983093 RNP983093 RDT983093 QTX983093 QKB983093 QAF983093 PQJ983093 PGN983093 OWR983093 OMV983093 OCZ983093 NTD983093 NJH983093 MZL983093 MPP983093 MFT983093 LVX983093 LMB983093 LCF983093 KSJ983093 KIN983093 JYR983093 JOV983093 JEZ983093 IVD983093 ILH983093 IBL983093 HRP983093 HHT983093 GXX983093 GOB983093 GEF983093 FUJ983093 FKN983093 FAR983093 EQV983093 EGZ983093 DXD983093 DNH983093 DDL983093 CTP983093 CJT983093 BZX983093 BQB983093 BGF983093 AWJ983093 AMN983093 ACR983093 SV983093 IZ983093 D983095 WVL917557 WLP917557 WBT917557 VRX917557 VIB917557 UYF917557 UOJ917557 UEN917557 TUR917557 TKV917557 TAZ917557 SRD917557 SHH917557 RXL917557 RNP917557 RDT917557 QTX917557 QKB917557 QAF917557 PQJ917557 PGN917557 OWR917557 OMV917557 OCZ917557 NTD917557 NJH917557 MZL917557 MPP917557 MFT917557 LVX917557 LMB917557 LCF917557 KSJ917557 KIN917557 JYR917557 JOV917557 JEZ917557 IVD917557 ILH917557 IBL917557 HRP917557 HHT917557 GXX917557 GOB917557 GEF917557 FUJ917557 FKN917557 FAR917557 EQV917557 EGZ917557 DXD917557 DNH917557 DDL917557 CTP917557 CJT917557 BZX917557 BQB917557 BGF917557 AWJ917557 AMN917557 ACR917557 SV917557 IZ917557 D917559 WVL852021 WLP852021 WBT852021 VRX852021 VIB852021 UYF852021 UOJ852021 UEN852021 TUR852021 TKV852021 TAZ852021 SRD852021 SHH852021 RXL852021 RNP852021 RDT852021 QTX852021 QKB852021 QAF852021 PQJ852021 PGN852021 OWR852021 OMV852021 OCZ852021 NTD852021 NJH852021 MZL852021 MPP852021 MFT852021 LVX852021 LMB852021 LCF852021 KSJ852021 KIN852021 JYR852021 JOV852021 JEZ852021 IVD852021 ILH852021 IBL852021 HRP852021 HHT852021 GXX852021 GOB852021 GEF852021 FUJ852021 FKN852021 FAR852021 EQV852021 EGZ852021 DXD852021 DNH852021 DDL852021 CTP852021 CJT852021 BZX852021 BQB852021 BGF852021 AWJ852021 AMN852021 ACR852021 SV852021 IZ852021 D852023 WVL786485 WLP786485 WBT786485 VRX786485 VIB786485 UYF786485 UOJ786485 UEN786485 TUR786485 TKV786485 TAZ786485 SRD786485 SHH786485 RXL786485 RNP786485 RDT786485 QTX786485 QKB786485 QAF786485 PQJ786485 PGN786485 OWR786485 OMV786485 OCZ786485 NTD786485 NJH786485 MZL786485 MPP786485 MFT786485 LVX786485 LMB786485 LCF786485 KSJ786485 KIN786485 JYR786485 JOV786485 JEZ786485 IVD786485 ILH786485 IBL786485 HRP786485 HHT786485 GXX786485 GOB786485 GEF786485 FUJ786485 FKN786485 FAR786485 EQV786485 EGZ786485 DXD786485 DNH786485 DDL786485 CTP786485 CJT786485 BZX786485 BQB786485 BGF786485 AWJ786485 AMN786485 ACR786485 SV786485 IZ786485 D786487 WVL720949 WLP720949 WBT720949 VRX720949 VIB720949 UYF720949 UOJ720949 UEN720949 TUR720949 TKV720949 TAZ720949 SRD720949 SHH720949 RXL720949 RNP720949 RDT720949 QTX720949 QKB720949 QAF720949 PQJ720949 PGN720949 OWR720949 OMV720949 OCZ720949 NTD720949 NJH720949 MZL720949 MPP720949 MFT720949 LVX720949 LMB720949 LCF720949 KSJ720949 KIN720949 JYR720949 JOV720949 JEZ720949 IVD720949 ILH720949 IBL720949 HRP720949 HHT720949 GXX720949 GOB720949 GEF720949 FUJ720949 FKN720949 FAR720949 EQV720949 EGZ720949 DXD720949 DNH720949 DDL720949 CTP720949 CJT720949 BZX720949 BQB720949 BGF720949 AWJ720949 AMN720949 ACR720949 SV720949 IZ720949 D720951 WVL655413 WLP655413 WBT655413 VRX655413 VIB655413 UYF655413 UOJ655413 UEN655413 TUR655413 TKV655413 TAZ655413 SRD655413 SHH655413 RXL655413 RNP655413 RDT655413 QTX655413 QKB655413 QAF655413 PQJ655413 PGN655413 OWR655413 OMV655413 OCZ655413 NTD655413 NJH655413 MZL655413 MPP655413 MFT655413 LVX655413 LMB655413 LCF655413 KSJ655413 KIN655413 JYR655413 JOV655413 JEZ655413 IVD655413 ILH655413 IBL655413 HRP655413 HHT655413 GXX655413 GOB655413 GEF655413 FUJ655413 FKN655413 FAR655413 EQV655413 EGZ655413 DXD655413 DNH655413 DDL655413 CTP655413 CJT655413 BZX655413 BQB655413 BGF655413 AWJ655413 AMN655413 ACR655413 SV655413 IZ655413 D655415 WVL589877 WLP589877 WBT589877 VRX589877 VIB589877 UYF589877 UOJ589877 UEN589877 TUR589877 TKV589877 TAZ589877 SRD589877 SHH589877 RXL589877 RNP589877 RDT589877 QTX589877 QKB589877 QAF589877 PQJ589877 PGN589877 OWR589877 OMV589877 OCZ589877 NTD589877 NJH589877 MZL589877 MPP589877 MFT589877 LVX589877 LMB589877 LCF589877 KSJ589877 KIN589877 JYR589877 JOV589877 JEZ589877 IVD589877 ILH589877 IBL589877 HRP589877 HHT589877 GXX589877 GOB589877 GEF589877 FUJ589877 FKN589877 FAR589877 EQV589877 EGZ589877 DXD589877 DNH589877 DDL589877 CTP589877 CJT589877 BZX589877 BQB589877 BGF589877 AWJ589877 AMN589877 ACR589877 SV589877 IZ589877 D589879 WVL524341 WLP524341 WBT524341 VRX524341 VIB524341 UYF524341 UOJ524341 UEN524341 TUR524341 TKV524341 TAZ524341 SRD524341 SHH524341 RXL524341 RNP524341 RDT524341 QTX524341 QKB524341 QAF524341 PQJ524341 PGN524341 OWR524341 OMV524341 OCZ524341 NTD524341 NJH524341 MZL524341 MPP524341 MFT524341 LVX524341 LMB524341 LCF524341 KSJ524341 KIN524341 JYR524341 JOV524341 JEZ524341 IVD524341 ILH524341 IBL524341 HRP524341 HHT524341 GXX524341 GOB524341 GEF524341 FUJ524341 FKN524341 FAR524341 EQV524341 EGZ524341 DXD524341 DNH524341 DDL524341 CTP524341 CJT524341 BZX524341 BQB524341 BGF524341 AWJ524341 AMN524341 ACR524341 SV524341 IZ524341 D524343 WVL458805 WLP458805 WBT458805 VRX458805 VIB458805 UYF458805 UOJ458805 UEN458805 TUR458805 TKV458805 TAZ458805 SRD458805 SHH458805 RXL458805 RNP458805 RDT458805 QTX458805 QKB458805 QAF458805 PQJ458805 PGN458805 OWR458805 OMV458805 OCZ458805 NTD458805 NJH458805 MZL458805 MPP458805 MFT458805 LVX458805 LMB458805 LCF458805 KSJ458805 KIN458805 JYR458805 JOV458805 JEZ458805 IVD458805 ILH458805 IBL458805 HRP458805 HHT458805 GXX458805 GOB458805 GEF458805 FUJ458805 FKN458805 FAR458805 EQV458805 EGZ458805 DXD458805 DNH458805 DDL458805 CTP458805 CJT458805 BZX458805 BQB458805 BGF458805 AWJ458805 AMN458805 ACR458805 SV458805 IZ458805 D458807 WVL393269 WLP393269 WBT393269 VRX393269 VIB393269 UYF393269 UOJ393269 UEN393269 TUR393269 TKV393269 TAZ393269 SRD393269 SHH393269 RXL393269 RNP393269 RDT393269 QTX393269 QKB393269 QAF393269 PQJ393269 PGN393269 OWR393269 OMV393269 OCZ393269 NTD393269 NJH393269 MZL393269 MPP393269 MFT393269 LVX393269 LMB393269 LCF393269 KSJ393269 KIN393269 JYR393269 JOV393269 JEZ393269 IVD393269 ILH393269 IBL393269 HRP393269 HHT393269 GXX393269 GOB393269 GEF393269 FUJ393269 FKN393269 FAR393269 EQV393269 EGZ393269 DXD393269 DNH393269 DDL393269 CTP393269 CJT393269 BZX393269 BQB393269 BGF393269 AWJ393269 AMN393269 ACR393269 SV393269 IZ393269 D393271 WVL327733 WLP327733 WBT327733 VRX327733 VIB327733 UYF327733 UOJ327733 UEN327733 TUR327733 TKV327733 TAZ327733 SRD327733 SHH327733 RXL327733 RNP327733 RDT327733 QTX327733 QKB327733 QAF327733 PQJ327733 PGN327733 OWR327733 OMV327733 OCZ327733 NTD327733 NJH327733 MZL327733 MPP327733 MFT327733 LVX327733 LMB327733 LCF327733 KSJ327733 KIN327733 JYR327733 JOV327733 JEZ327733 IVD327733 ILH327733 IBL327733 HRP327733 HHT327733 GXX327733 GOB327733 GEF327733 FUJ327733 FKN327733 FAR327733 EQV327733 EGZ327733 DXD327733 DNH327733 DDL327733 CTP327733 CJT327733 BZX327733 BQB327733 BGF327733 AWJ327733 AMN327733 ACR327733 SV327733 IZ327733 D327735 WVL262197 WLP262197 WBT262197 VRX262197 VIB262197 UYF262197 UOJ262197 UEN262197 TUR262197 TKV262197 TAZ262197 SRD262197 SHH262197 RXL262197 RNP262197 RDT262197 QTX262197 QKB262197 QAF262197 PQJ262197 PGN262197 OWR262197 OMV262197 OCZ262197 NTD262197 NJH262197 MZL262197 MPP262197 MFT262197 LVX262197 LMB262197 LCF262197 KSJ262197 KIN262197 JYR262197 JOV262197 JEZ262197 IVD262197 ILH262197 IBL262197 HRP262197 HHT262197 GXX262197 GOB262197 GEF262197 FUJ262197 FKN262197 FAR262197 EQV262197 EGZ262197 DXD262197 DNH262197 DDL262197 CTP262197 CJT262197 BZX262197 BQB262197 BGF262197 AWJ262197 AMN262197 ACR262197 SV262197 IZ262197 D262199 WVL196661 WLP196661 WBT196661 VRX196661 VIB196661 UYF196661 UOJ196661 UEN196661 TUR196661 TKV196661 TAZ196661 SRD196661 SHH196661 RXL196661 RNP196661 RDT196661 QTX196661 QKB196661 QAF196661 PQJ196661 PGN196661 OWR196661 OMV196661 OCZ196661 NTD196661 NJH196661 MZL196661 MPP196661 MFT196661 LVX196661 LMB196661 LCF196661 KSJ196661 KIN196661 JYR196661 JOV196661 JEZ196661 IVD196661 ILH196661 IBL196661 HRP196661 HHT196661 GXX196661 GOB196661 GEF196661 FUJ196661 FKN196661 FAR196661 EQV196661 EGZ196661 DXD196661 DNH196661 DDL196661 CTP196661 CJT196661 BZX196661 BQB196661 BGF196661 AWJ196661 AMN196661 ACR196661 SV196661 IZ196661 D196663 WVL131125 WLP131125 WBT131125 VRX131125 VIB131125 UYF131125 UOJ131125 UEN131125 TUR131125 TKV131125 TAZ131125 SRD131125 SHH131125 RXL131125 RNP131125 RDT131125 QTX131125 QKB131125 QAF131125 PQJ131125 PGN131125 OWR131125 OMV131125 OCZ131125 NTD131125 NJH131125 MZL131125 MPP131125 MFT131125 LVX131125 LMB131125 LCF131125 KSJ131125 KIN131125 JYR131125 JOV131125 JEZ131125 IVD131125 ILH131125 IBL131125 HRP131125 HHT131125 GXX131125 GOB131125 GEF131125 FUJ131125 FKN131125 FAR131125 EQV131125 EGZ131125 DXD131125 DNH131125 DDL131125 CTP131125 CJT131125 BZX131125 BQB131125 BGF131125 AWJ131125 AMN131125 ACR131125 SV131125 IZ131125 D131127 WVL65589 WLP65589 WBT65589 VRX65589 VIB65589 UYF65589 UOJ65589 UEN65589 TUR65589 TKV65589 TAZ65589 SRD65589 SHH65589 RXL65589 RNP65589 RDT65589 QTX65589 QKB65589 QAF65589 PQJ65589 PGN65589 OWR65589 OMV65589 OCZ65589 NTD65589 NJH65589 MZL65589 MPP65589 MFT65589 LVX65589 LMB65589 LCF65589 KSJ65589 KIN65589 JYR65589 JOV65589 JEZ65589 IVD65589 ILH65589 IBL65589 HRP65589 HHT65589 GXX65589 GOB65589 GEF65589 FUJ65589 FKN65589 FAR65589 EQV65589 EGZ65589 DXD65589 DNH65589 DDL65589 CTP65589 CJT65589 BZX65589 BQB65589 BGF65589 AWJ65589 AMN65589 ACR65589 SV65589 IZ65589 D65591 WVL56 WLP56 WBT56 VRX56 VIB56 UYF56 UOJ56 UEN56 TUR56 TKV56 TAZ56 SRD56 SHH56 RXL56 RNP56 RDT56 QTX56 QKB56 QAF56 PQJ56 PGN56 OWR56 OMV56 OCZ56 NTD56 NJH56 MZL56 MPP56 MFT56 LVX56 LMB56 LCF56 KSJ56 KIN56 JYR56 JOV56 JEZ56 IVD56 ILH56 IBL56 HRP56 HHT56 GXX56 GOB56 GEF56 FUJ56 FKN56 FAR56 EQV56 EGZ56 DXD56 DNH56 DDL56 CTP56 CJT56 BZX56 BQB56 BGF56 AWJ56 AMN56 ACR56 SV56 IZ56 CJT35 WVL983101 WLP983101 WBT983101 VRX983101 VIB983101 UYF983101 UOJ983101 UEN983101 TUR983101 TKV983101 TAZ983101 SRD983101 SHH983101 RXL983101 RNP983101 RDT983101 QTX983101 QKB983101 QAF983101 PQJ983101 PGN983101 OWR983101 OMV983101 OCZ983101 NTD983101 NJH983101 MZL983101 MPP983101 MFT983101 LVX983101 LMB983101 LCF983101 KSJ983101 KIN983101 JYR983101 JOV983101 JEZ983101 IVD983101 ILH983101 IBL983101 HRP983101 HHT983101 GXX983101 GOB983101 GEF983101 FUJ983101 FKN983101 FAR983101 EQV983101 EGZ983101 DXD983101 DNH983101 DDL983101 CTP983101 CJT983101 BZX983101 BQB983101 BGF983101 AWJ983101 AMN983101 ACR983101 SV983101 IZ983101 D983103 WVL917565 WLP917565 WBT917565 VRX917565 VIB917565 UYF917565 UOJ917565 UEN917565 TUR917565 TKV917565 TAZ917565 SRD917565 SHH917565 RXL917565 RNP917565 RDT917565 QTX917565 QKB917565 QAF917565 PQJ917565 PGN917565 OWR917565 OMV917565 OCZ917565 NTD917565 NJH917565 MZL917565 MPP917565 MFT917565 LVX917565 LMB917565 LCF917565 KSJ917565 KIN917565 JYR917565 JOV917565 JEZ917565 IVD917565 ILH917565 IBL917565 HRP917565 HHT917565 GXX917565 GOB917565 GEF917565 FUJ917565 FKN917565 FAR917565 EQV917565 EGZ917565 DXD917565 DNH917565 DDL917565 CTP917565 CJT917565 BZX917565 BQB917565 BGF917565 AWJ917565 AMN917565 ACR917565 SV917565 IZ917565 D917567 WVL852029 WLP852029 WBT852029 VRX852029 VIB852029 UYF852029 UOJ852029 UEN852029 TUR852029 TKV852029 TAZ852029 SRD852029 SHH852029 RXL852029 RNP852029 RDT852029 QTX852029 QKB852029 QAF852029 PQJ852029 PGN852029 OWR852029 OMV852029 OCZ852029 NTD852029 NJH852029 MZL852029 MPP852029 MFT852029 LVX852029 LMB852029 LCF852029 KSJ852029 KIN852029 JYR852029 JOV852029 JEZ852029 IVD852029 ILH852029 IBL852029 HRP852029 HHT852029 GXX852029 GOB852029 GEF852029 FUJ852029 FKN852029 FAR852029 EQV852029 EGZ852029 DXD852029 DNH852029 DDL852029 CTP852029 CJT852029 BZX852029 BQB852029 BGF852029 AWJ852029 AMN852029 ACR852029 SV852029 IZ852029 D852031 WVL786493 WLP786493 WBT786493 VRX786493 VIB786493 UYF786493 UOJ786493 UEN786493 TUR786493 TKV786493 TAZ786493 SRD786493 SHH786493 RXL786493 RNP786493 RDT786493 QTX786493 QKB786493 QAF786493 PQJ786493 PGN786493 OWR786493 OMV786493 OCZ786493 NTD786493 NJH786493 MZL786493 MPP786493 MFT786493 LVX786493 LMB786493 LCF786493 KSJ786493 KIN786493 JYR786493 JOV786493 JEZ786493 IVD786493 ILH786493 IBL786493 HRP786493 HHT786493 GXX786493 GOB786493 GEF786493 FUJ786493 FKN786493 FAR786493 EQV786493 EGZ786493 DXD786493 DNH786493 DDL786493 CTP786493 CJT786493 BZX786493 BQB786493 BGF786493 AWJ786493 AMN786493 ACR786493 SV786493 IZ786493 D786495 WVL720957 WLP720957 WBT720957 VRX720957 VIB720957 UYF720957 UOJ720957 UEN720957 TUR720957 TKV720957 TAZ720957 SRD720957 SHH720957 RXL720957 RNP720957 RDT720957 QTX720957 QKB720957 QAF720957 PQJ720957 PGN720957 OWR720957 OMV720957 OCZ720957 NTD720957 NJH720957 MZL720957 MPP720957 MFT720957 LVX720957 LMB720957 LCF720957 KSJ720957 KIN720957 JYR720957 JOV720957 JEZ720957 IVD720957 ILH720957 IBL720957 HRP720957 HHT720957 GXX720957 GOB720957 GEF720957 FUJ720957 FKN720957 FAR720957 EQV720957 EGZ720957 DXD720957 DNH720957 DDL720957 CTP720957 CJT720957 BZX720957 BQB720957 BGF720957 AWJ720957 AMN720957 ACR720957 SV720957 IZ720957 D720959 WVL655421 WLP655421 WBT655421 VRX655421 VIB655421 UYF655421 UOJ655421 UEN655421 TUR655421 TKV655421 TAZ655421 SRD655421 SHH655421 RXL655421 RNP655421 RDT655421 QTX655421 QKB655421 QAF655421 PQJ655421 PGN655421 OWR655421 OMV655421 OCZ655421 NTD655421 NJH655421 MZL655421 MPP655421 MFT655421 LVX655421 LMB655421 LCF655421 KSJ655421 KIN655421 JYR655421 JOV655421 JEZ655421 IVD655421 ILH655421 IBL655421 HRP655421 HHT655421 GXX655421 GOB655421 GEF655421 FUJ655421 FKN655421 FAR655421 EQV655421 EGZ655421 DXD655421 DNH655421 DDL655421 CTP655421 CJT655421 BZX655421 BQB655421 BGF655421 AWJ655421 AMN655421 ACR655421 SV655421 IZ655421 D655423 WVL589885 WLP589885 WBT589885 VRX589885 VIB589885 UYF589885 UOJ589885 UEN589885 TUR589885 TKV589885 TAZ589885 SRD589885 SHH589885 RXL589885 RNP589885 RDT589885 QTX589885 QKB589885 QAF589885 PQJ589885 PGN589885 OWR589885 OMV589885 OCZ589885 NTD589885 NJH589885 MZL589885 MPP589885 MFT589885 LVX589885 LMB589885 LCF589885 KSJ589885 KIN589885 JYR589885 JOV589885 JEZ589885 IVD589885 ILH589885 IBL589885 HRP589885 HHT589885 GXX589885 GOB589885 GEF589885 FUJ589885 FKN589885 FAR589885 EQV589885 EGZ589885 DXD589885 DNH589885 DDL589885 CTP589885 CJT589885 BZX589885 BQB589885 BGF589885 AWJ589885 AMN589885 ACR589885 SV589885 IZ589885 D589887 WVL524349 WLP524349 WBT524349 VRX524349 VIB524349 UYF524349 UOJ524349 UEN524349 TUR524349 TKV524349 TAZ524349 SRD524349 SHH524349 RXL524349 RNP524349 RDT524349 QTX524349 QKB524349 QAF524349 PQJ524349 PGN524349 OWR524349 OMV524349 OCZ524349 NTD524349 NJH524349 MZL524349 MPP524349 MFT524349 LVX524349 LMB524349 LCF524349 KSJ524349 KIN524349 JYR524349 JOV524349 JEZ524349 IVD524349 ILH524349 IBL524349 HRP524349 HHT524349 GXX524349 GOB524349 GEF524349 FUJ524349 FKN524349 FAR524349 EQV524349 EGZ524349 DXD524349 DNH524349 DDL524349 CTP524349 CJT524349 BZX524349 BQB524349 BGF524349 AWJ524349 AMN524349 ACR524349 SV524349 IZ524349 D524351 WVL458813 WLP458813 WBT458813 VRX458813 VIB458813 UYF458813 UOJ458813 UEN458813 TUR458813 TKV458813 TAZ458813 SRD458813 SHH458813 RXL458813 RNP458813 RDT458813 QTX458813 QKB458813 QAF458813 PQJ458813 PGN458813 OWR458813 OMV458813 OCZ458813 NTD458813 NJH458813 MZL458813 MPP458813 MFT458813 LVX458813 LMB458813 LCF458813 KSJ458813 KIN458813 JYR458813 JOV458813 JEZ458813 IVD458813 ILH458813 IBL458813 HRP458813 HHT458813 GXX458813 GOB458813 GEF458813 FUJ458813 FKN458813 FAR458813 EQV458813 EGZ458813 DXD458813 DNH458813 DDL458813 CTP458813 CJT458813 BZX458813 BQB458813 BGF458813 AWJ458813 AMN458813 ACR458813 SV458813 IZ458813 D458815 WVL393277 WLP393277 WBT393277 VRX393277 VIB393277 UYF393277 UOJ393277 UEN393277 TUR393277 TKV393277 TAZ393277 SRD393277 SHH393277 RXL393277 RNP393277 RDT393277 QTX393277 QKB393277 QAF393277 PQJ393277 PGN393277 OWR393277 OMV393277 OCZ393277 NTD393277 NJH393277 MZL393277 MPP393277 MFT393277 LVX393277 LMB393277 LCF393277 KSJ393277 KIN393277 JYR393277 JOV393277 JEZ393277 IVD393277 ILH393277 IBL393277 HRP393277 HHT393277 GXX393277 GOB393277 GEF393277 FUJ393277 FKN393277 FAR393277 EQV393277 EGZ393277 DXD393277 DNH393277 DDL393277 CTP393277 CJT393277 BZX393277 BQB393277 BGF393277 AWJ393277 AMN393277 ACR393277 SV393277 IZ393277 D393279 WVL327741 WLP327741 WBT327741 VRX327741 VIB327741 UYF327741 UOJ327741 UEN327741 TUR327741 TKV327741 TAZ327741 SRD327741 SHH327741 RXL327741 RNP327741 RDT327741 QTX327741 QKB327741 QAF327741 PQJ327741 PGN327741 OWR327741 OMV327741 OCZ327741 NTD327741 NJH327741 MZL327741 MPP327741 MFT327741 LVX327741 LMB327741 LCF327741 KSJ327741 KIN327741 JYR327741 JOV327741 JEZ327741 IVD327741 ILH327741 IBL327741 HRP327741 HHT327741 GXX327741 GOB327741 GEF327741 FUJ327741 FKN327741 FAR327741 EQV327741 EGZ327741 DXD327741 DNH327741 DDL327741 CTP327741 CJT327741 BZX327741 BQB327741 BGF327741 AWJ327741 AMN327741 ACR327741 SV327741 IZ327741 D327743 WVL262205 WLP262205 WBT262205 VRX262205 VIB262205 UYF262205 UOJ262205 UEN262205 TUR262205 TKV262205 TAZ262205 SRD262205 SHH262205 RXL262205 RNP262205 RDT262205 QTX262205 QKB262205 QAF262205 PQJ262205 PGN262205 OWR262205 OMV262205 OCZ262205 NTD262205 NJH262205 MZL262205 MPP262205 MFT262205 LVX262205 LMB262205 LCF262205 KSJ262205 KIN262205 JYR262205 JOV262205 JEZ262205 IVD262205 ILH262205 IBL262205 HRP262205 HHT262205 GXX262205 GOB262205 GEF262205 FUJ262205 FKN262205 FAR262205 EQV262205 EGZ262205 DXD262205 DNH262205 DDL262205 CTP262205 CJT262205 BZX262205 BQB262205 BGF262205 AWJ262205 AMN262205 ACR262205 SV262205 IZ262205 D262207 WVL196669 WLP196669 WBT196669 VRX196669 VIB196669 UYF196669 UOJ196669 UEN196669 TUR196669 TKV196669 TAZ196669 SRD196669 SHH196669 RXL196669 RNP196669 RDT196669 QTX196669 QKB196669 QAF196669 PQJ196669 PGN196669 OWR196669 OMV196669 OCZ196669 NTD196669 NJH196669 MZL196669 MPP196669 MFT196669 LVX196669 LMB196669 LCF196669 KSJ196669 KIN196669 JYR196669 JOV196669 JEZ196669 IVD196669 ILH196669 IBL196669 HRP196669 HHT196669 GXX196669 GOB196669 GEF196669 FUJ196669 FKN196669 FAR196669 EQV196669 EGZ196669 DXD196669 DNH196669 DDL196669 CTP196669 CJT196669 BZX196669 BQB196669 BGF196669 AWJ196669 AMN196669 ACR196669 SV196669 IZ196669 D196671 WVL131133 WLP131133 WBT131133 VRX131133 VIB131133 UYF131133 UOJ131133 UEN131133 TUR131133 TKV131133 TAZ131133 SRD131133 SHH131133 RXL131133 RNP131133 RDT131133 QTX131133 QKB131133 QAF131133 PQJ131133 PGN131133 OWR131133 OMV131133 OCZ131133 NTD131133 NJH131133 MZL131133 MPP131133 MFT131133 LVX131133 LMB131133 LCF131133 KSJ131133 KIN131133 JYR131133 JOV131133 JEZ131133 IVD131133 ILH131133 IBL131133 HRP131133 HHT131133 GXX131133 GOB131133 GEF131133 FUJ131133 FKN131133 FAR131133 EQV131133 EGZ131133 DXD131133 DNH131133 DDL131133 CTP131133 CJT131133 BZX131133 BQB131133 BGF131133 AWJ131133 AMN131133 ACR131133 SV131133 IZ131133 D131135 WVL65597 WLP65597 WBT65597 VRX65597 VIB65597 UYF65597 UOJ65597 UEN65597 TUR65597 TKV65597 TAZ65597 SRD65597 SHH65597 RXL65597 RNP65597 RDT65597 QTX65597 QKB65597 QAF65597 PQJ65597 PGN65597 OWR65597 OMV65597 OCZ65597 NTD65597 NJH65597 MZL65597 MPP65597 MFT65597 LVX65597 LMB65597 LCF65597 KSJ65597 KIN65597 JYR65597 JOV65597 JEZ65597 IVD65597 ILH65597 IBL65597 HRP65597 HHT65597 GXX65597 GOB65597 GEF65597 FUJ65597 FKN65597 FAR65597 EQV65597 EGZ65597 DXD65597 DNH65597 DDL65597 CTP65597 CJT65597 BZX65597 BQB65597 BGF65597 AWJ65597 AMN65597 ACR65597 SV65597 IZ65597 D65599 WVL64 WLP64 WBT64 VRX64 VIB64 UYF64 UOJ64 UEN64 TUR64 TKV64 TAZ64 SRD64 SHH64 RXL64 RNP64 RDT64 QTX64 QKB64 QAF64 PQJ64 PGN64 OWR64 OMV64 OCZ64 NTD64 NJH64 MZL64 MPP64 MFT64 LVX64 LMB64 LCF64 KSJ64 KIN64 JYR64 JOV64 JEZ64 IVD64 ILH64 IBL64 HRP64 HHT64 GXX64 GOB64 GEF64 FUJ64 FKN64 FAR64 EQV64 EGZ64 DXD64 DNH64 DDL64 CTP64 CJT64 BZX64 BQB64 BGF64 AWJ64 AMN64 ACR64 SV64 IZ64 CTP35 WVL983111 WLP983111 WBT983111 VRX983111 VIB983111 UYF983111 UOJ983111 UEN983111 TUR983111 TKV983111 TAZ983111 SRD983111 SHH983111 RXL983111 RNP983111 RDT983111 QTX983111 QKB983111 QAF983111 PQJ983111 PGN983111 OWR983111 OMV983111 OCZ983111 NTD983111 NJH983111 MZL983111 MPP983111 MFT983111 LVX983111 LMB983111 LCF983111 KSJ983111 KIN983111 JYR983111 JOV983111 JEZ983111 IVD983111 ILH983111 IBL983111 HRP983111 HHT983111 GXX983111 GOB983111 GEF983111 FUJ983111 FKN983111 FAR983111 EQV983111 EGZ983111 DXD983111 DNH983111 DDL983111 CTP983111 CJT983111 BZX983111 BQB983111 BGF983111 AWJ983111 AMN983111 ACR983111 SV983111 IZ983111 D983113 WVL917575 WLP917575 WBT917575 VRX917575 VIB917575 UYF917575 UOJ917575 UEN917575 TUR917575 TKV917575 TAZ917575 SRD917575 SHH917575 RXL917575 RNP917575 RDT917575 QTX917575 QKB917575 QAF917575 PQJ917575 PGN917575 OWR917575 OMV917575 OCZ917575 NTD917575 NJH917575 MZL917575 MPP917575 MFT917575 LVX917575 LMB917575 LCF917575 KSJ917575 KIN917575 JYR917575 JOV917575 JEZ917575 IVD917575 ILH917575 IBL917575 HRP917575 HHT917575 GXX917575 GOB917575 GEF917575 FUJ917575 FKN917575 FAR917575 EQV917575 EGZ917575 DXD917575 DNH917575 DDL917575 CTP917575 CJT917575 BZX917575 BQB917575 BGF917575 AWJ917575 AMN917575 ACR917575 SV917575 IZ917575 D917577 WVL852039 WLP852039 WBT852039 VRX852039 VIB852039 UYF852039 UOJ852039 UEN852039 TUR852039 TKV852039 TAZ852039 SRD852039 SHH852039 RXL852039 RNP852039 RDT852039 QTX852039 QKB852039 QAF852039 PQJ852039 PGN852039 OWR852039 OMV852039 OCZ852039 NTD852039 NJH852039 MZL852039 MPP852039 MFT852039 LVX852039 LMB852039 LCF852039 KSJ852039 KIN852039 JYR852039 JOV852039 JEZ852039 IVD852039 ILH852039 IBL852039 HRP852039 HHT852039 GXX852039 GOB852039 GEF852039 FUJ852039 FKN852039 FAR852039 EQV852039 EGZ852039 DXD852039 DNH852039 DDL852039 CTP852039 CJT852039 BZX852039 BQB852039 BGF852039 AWJ852039 AMN852039 ACR852039 SV852039 IZ852039 D852041 WVL786503 WLP786503 WBT786503 VRX786503 VIB786503 UYF786503 UOJ786503 UEN786503 TUR786503 TKV786503 TAZ786503 SRD786503 SHH786503 RXL786503 RNP786503 RDT786503 QTX786503 QKB786503 QAF786503 PQJ786503 PGN786503 OWR786503 OMV786503 OCZ786503 NTD786503 NJH786503 MZL786503 MPP786503 MFT786503 LVX786503 LMB786503 LCF786503 KSJ786503 KIN786503 JYR786503 JOV786503 JEZ786503 IVD786503 ILH786503 IBL786503 HRP786503 HHT786503 GXX786503 GOB786503 GEF786503 FUJ786503 FKN786503 FAR786503 EQV786503 EGZ786503 DXD786503 DNH786503 DDL786503 CTP786503 CJT786503 BZX786503 BQB786503 BGF786503 AWJ786503 AMN786503 ACR786503 SV786503 IZ786503 D786505 WVL720967 WLP720967 WBT720967 VRX720967 VIB720967 UYF720967 UOJ720967 UEN720967 TUR720967 TKV720967 TAZ720967 SRD720967 SHH720967 RXL720967 RNP720967 RDT720967 QTX720967 QKB720967 QAF720967 PQJ720967 PGN720967 OWR720967 OMV720967 OCZ720967 NTD720967 NJH720967 MZL720967 MPP720967 MFT720967 LVX720967 LMB720967 LCF720967 KSJ720967 KIN720967 JYR720967 JOV720967 JEZ720967 IVD720967 ILH720967 IBL720967 HRP720967 HHT720967 GXX720967 GOB720967 GEF720967 FUJ720967 FKN720967 FAR720967 EQV720967 EGZ720967 DXD720967 DNH720967 DDL720967 CTP720967 CJT720967 BZX720967 BQB720967 BGF720967 AWJ720967 AMN720967 ACR720967 SV720967 IZ720967 D720969 WVL655431 WLP655431 WBT655431 VRX655431 VIB655431 UYF655431 UOJ655431 UEN655431 TUR655431 TKV655431 TAZ655431 SRD655431 SHH655431 RXL655431 RNP655431 RDT655431 QTX655431 QKB655431 QAF655431 PQJ655431 PGN655431 OWR655431 OMV655431 OCZ655431 NTD655431 NJH655431 MZL655431 MPP655431 MFT655431 LVX655431 LMB655431 LCF655431 KSJ655431 KIN655431 JYR655431 JOV655431 JEZ655431 IVD655431 ILH655431 IBL655431 HRP655431 HHT655431 GXX655431 GOB655431 GEF655431 FUJ655431 FKN655431 FAR655431 EQV655431 EGZ655431 DXD655431 DNH655431 DDL655431 CTP655431 CJT655431 BZX655431 BQB655431 BGF655431 AWJ655431 AMN655431 ACR655431 SV655431 IZ655431 D655433 WVL589895 WLP589895 WBT589895 VRX589895 VIB589895 UYF589895 UOJ589895 UEN589895 TUR589895 TKV589895 TAZ589895 SRD589895 SHH589895 RXL589895 RNP589895 RDT589895 QTX589895 QKB589895 QAF589895 PQJ589895 PGN589895 OWR589895 OMV589895 OCZ589895 NTD589895 NJH589895 MZL589895 MPP589895 MFT589895 LVX589895 LMB589895 LCF589895 KSJ589895 KIN589895 JYR589895 JOV589895 JEZ589895 IVD589895 ILH589895 IBL589895 HRP589895 HHT589895 GXX589895 GOB589895 GEF589895 FUJ589895 FKN589895 FAR589895 EQV589895 EGZ589895 DXD589895 DNH589895 DDL589895 CTP589895 CJT589895 BZX589895 BQB589895 BGF589895 AWJ589895 AMN589895 ACR589895 SV589895 IZ589895 D589897 WVL524359 WLP524359 WBT524359 VRX524359 VIB524359 UYF524359 UOJ524359 UEN524359 TUR524359 TKV524359 TAZ524359 SRD524359 SHH524359 RXL524359 RNP524359 RDT524359 QTX524359 QKB524359 QAF524359 PQJ524359 PGN524359 OWR524359 OMV524359 OCZ524359 NTD524359 NJH524359 MZL524359 MPP524359 MFT524359 LVX524359 LMB524359 LCF524359 KSJ524359 KIN524359 JYR524359 JOV524359 JEZ524359 IVD524359 ILH524359 IBL524359 HRP524359 HHT524359 GXX524359 GOB524359 GEF524359 FUJ524359 FKN524359 FAR524359 EQV524359 EGZ524359 DXD524359 DNH524359 DDL524359 CTP524359 CJT524359 BZX524359 BQB524359 BGF524359 AWJ524359 AMN524359 ACR524359 SV524359 IZ524359 D524361 WVL458823 WLP458823 WBT458823 VRX458823 VIB458823 UYF458823 UOJ458823 UEN458823 TUR458823 TKV458823 TAZ458823 SRD458823 SHH458823 RXL458823 RNP458823 RDT458823 QTX458823 QKB458823 QAF458823 PQJ458823 PGN458823 OWR458823 OMV458823 OCZ458823 NTD458823 NJH458823 MZL458823 MPP458823 MFT458823 LVX458823 LMB458823 LCF458823 KSJ458823 KIN458823 JYR458823 JOV458823 JEZ458823 IVD458823 ILH458823 IBL458823 HRP458823 HHT458823 GXX458823 GOB458823 GEF458823 FUJ458823 FKN458823 FAR458823 EQV458823 EGZ458823 DXD458823 DNH458823 DDL458823 CTP458823 CJT458823 BZX458823 BQB458823 BGF458823 AWJ458823 AMN458823 ACR458823 SV458823 IZ458823 D458825 WVL393287 WLP393287 WBT393287 VRX393287 VIB393287 UYF393287 UOJ393287 UEN393287 TUR393287 TKV393287 TAZ393287 SRD393287 SHH393287 RXL393287 RNP393287 RDT393287 QTX393287 QKB393287 QAF393287 PQJ393287 PGN393287 OWR393287 OMV393287 OCZ393287 NTD393287 NJH393287 MZL393287 MPP393287 MFT393287 LVX393287 LMB393287 LCF393287 KSJ393287 KIN393287 JYR393287 JOV393287 JEZ393287 IVD393287 ILH393287 IBL393287 HRP393287 HHT393287 GXX393287 GOB393287 GEF393287 FUJ393287 FKN393287 FAR393287 EQV393287 EGZ393287 DXD393287 DNH393287 DDL393287 CTP393287 CJT393287 BZX393287 BQB393287 BGF393287 AWJ393287 AMN393287 ACR393287 SV393287 IZ393287 D393289 WVL327751 WLP327751 WBT327751 VRX327751 VIB327751 UYF327751 UOJ327751 UEN327751 TUR327751 TKV327751 TAZ327751 SRD327751 SHH327751 RXL327751 RNP327751 RDT327751 QTX327751 QKB327751 QAF327751 PQJ327751 PGN327751 OWR327751 OMV327751 OCZ327751 NTD327751 NJH327751 MZL327751 MPP327751 MFT327751 LVX327751 LMB327751 LCF327751 KSJ327751 KIN327751 JYR327751 JOV327751 JEZ327751 IVD327751 ILH327751 IBL327751 HRP327751 HHT327751 GXX327751 GOB327751 GEF327751 FUJ327751 FKN327751 FAR327751 EQV327751 EGZ327751 DXD327751 DNH327751 DDL327751 CTP327751 CJT327751 BZX327751 BQB327751 BGF327751 AWJ327751 AMN327751 ACR327751 SV327751 IZ327751 D327753 WVL262215 WLP262215 WBT262215 VRX262215 VIB262215 UYF262215 UOJ262215 UEN262215 TUR262215 TKV262215 TAZ262215 SRD262215 SHH262215 RXL262215 RNP262215 RDT262215 QTX262215 QKB262215 QAF262215 PQJ262215 PGN262215 OWR262215 OMV262215 OCZ262215 NTD262215 NJH262215 MZL262215 MPP262215 MFT262215 LVX262215 LMB262215 LCF262215 KSJ262215 KIN262215 JYR262215 JOV262215 JEZ262215 IVD262215 ILH262215 IBL262215 HRP262215 HHT262215 GXX262215 GOB262215 GEF262215 FUJ262215 FKN262215 FAR262215 EQV262215 EGZ262215 DXD262215 DNH262215 DDL262215 CTP262215 CJT262215 BZX262215 BQB262215 BGF262215 AWJ262215 AMN262215 ACR262215 SV262215 IZ262215 D262217 WVL196679 WLP196679 WBT196679 VRX196679 VIB196679 UYF196679 UOJ196679 UEN196679 TUR196679 TKV196679 TAZ196679 SRD196679 SHH196679 RXL196679 RNP196679 RDT196679 QTX196679 QKB196679 QAF196679 PQJ196679 PGN196679 OWR196679 OMV196679 OCZ196679 NTD196679 NJH196679 MZL196679 MPP196679 MFT196679 LVX196679 LMB196679 LCF196679 KSJ196679 KIN196679 JYR196679 JOV196679 JEZ196679 IVD196679 ILH196679 IBL196679 HRP196679 HHT196679 GXX196679 GOB196679 GEF196679 FUJ196679 FKN196679 FAR196679 EQV196679 EGZ196679 DXD196679 DNH196679 DDL196679 CTP196679 CJT196679 BZX196679 BQB196679 BGF196679 AWJ196679 AMN196679 ACR196679 SV196679 IZ196679 D196681 WVL131143 WLP131143 WBT131143 VRX131143 VIB131143 UYF131143 UOJ131143 UEN131143 TUR131143 TKV131143 TAZ131143 SRD131143 SHH131143 RXL131143 RNP131143 RDT131143 QTX131143 QKB131143 QAF131143 PQJ131143 PGN131143 OWR131143 OMV131143 OCZ131143 NTD131143 NJH131143 MZL131143 MPP131143 MFT131143 LVX131143 LMB131143 LCF131143 KSJ131143 KIN131143 JYR131143 JOV131143 JEZ131143 IVD131143 ILH131143 IBL131143 HRP131143 HHT131143 GXX131143 GOB131143 GEF131143 FUJ131143 FKN131143 FAR131143 EQV131143 EGZ131143 DXD131143 DNH131143 DDL131143 CTP131143 CJT131143 BZX131143 BQB131143 BGF131143 AWJ131143 AMN131143 ACR131143 SV131143 IZ131143 D131145 WVL65607 WLP65607 WBT65607 VRX65607 VIB65607 UYF65607 UOJ65607 UEN65607 TUR65607 TKV65607 TAZ65607 SRD65607 SHH65607 RXL65607 RNP65607 RDT65607 QTX65607 QKB65607 QAF65607 PQJ65607 PGN65607 OWR65607 OMV65607 OCZ65607 NTD65607 NJH65607 MZL65607 MPP65607 MFT65607 LVX65607 LMB65607 LCF65607 KSJ65607 KIN65607 JYR65607 JOV65607 JEZ65607 IVD65607 ILH65607 IBL65607 HRP65607 HHT65607 GXX65607 GOB65607 GEF65607 FUJ65607 FKN65607 FAR65607 EQV65607 EGZ65607 DXD65607 DNH65607 DDL65607 CTP65607 CJT65607 BZX65607 BQB65607 BGF65607 AWJ65607 AMN65607 ACR65607 SV65607 IZ65607 D65609 WVL74 WLP74 WBT74 VRX74 VIB74 UYF74 UOJ74 UEN74 TUR74 TKV74 TAZ74 SRD74 SHH74 RXL74 RNP74 RDT74 QTX74 QKB74 QAF74 PQJ74 PGN74 OWR74 OMV74 OCZ74 NTD74 NJH74 MZL74 MPP74 MFT74 LVX74 LMB74 LCF74 KSJ74 KIN74 JYR74 JOV74 JEZ74 IVD74 ILH74 IBL74 HRP74 HHT74 GXX74 GOB74 GEF74 FUJ74 FKN74 FAR74 EQV74 EGZ74 DXD74 DNH74 DDL74 CTP74 CJT74 BZX74 BQB74 BGF74 AWJ74 AMN74 ACR74 SV74 IZ74 DDL35 WVL983122 WLP983122 WBT983122 VRX983122 VIB983122 UYF983122 UOJ983122 UEN983122 TUR983122 TKV983122 TAZ983122 SRD983122 SHH983122 RXL983122 RNP983122 RDT983122 QTX983122 QKB983122 QAF983122 PQJ983122 PGN983122 OWR983122 OMV983122 OCZ983122 NTD983122 NJH983122 MZL983122 MPP983122 MFT983122 LVX983122 LMB983122 LCF983122 KSJ983122 KIN983122 JYR983122 JOV983122 JEZ983122 IVD983122 ILH983122 IBL983122 HRP983122 HHT983122 GXX983122 GOB983122 GEF983122 FUJ983122 FKN983122 FAR983122 EQV983122 EGZ983122 DXD983122 DNH983122 DDL983122 CTP983122 CJT983122 BZX983122 BQB983122 BGF983122 AWJ983122 AMN983122 ACR983122 SV983122 IZ983122 D983124 WVL917586 WLP917586 WBT917586 VRX917586 VIB917586 UYF917586 UOJ917586 UEN917586 TUR917586 TKV917586 TAZ917586 SRD917586 SHH917586 RXL917586 RNP917586 RDT917586 QTX917586 QKB917586 QAF917586 PQJ917586 PGN917586 OWR917586 OMV917586 OCZ917586 NTD917586 NJH917586 MZL917586 MPP917586 MFT917586 LVX917586 LMB917586 LCF917586 KSJ917586 KIN917586 JYR917586 JOV917586 JEZ917586 IVD917586 ILH917586 IBL917586 HRP917586 HHT917586 GXX917586 GOB917586 GEF917586 FUJ917586 FKN917586 FAR917586 EQV917586 EGZ917586 DXD917586 DNH917586 DDL917586 CTP917586 CJT917586 BZX917586 BQB917586 BGF917586 AWJ917586 AMN917586 ACR917586 SV917586 IZ917586 D917588 WVL852050 WLP852050 WBT852050 VRX852050 VIB852050 UYF852050 UOJ852050 UEN852050 TUR852050 TKV852050 TAZ852050 SRD852050 SHH852050 RXL852050 RNP852050 RDT852050 QTX852050 QKB852050 QAF852050 PQJ852050 PGN852050 OWR852050 OMV852050 OCZ852050 NTD852050 NJH852050 MZL852050 MPP852050 MFT852050 LVX852050 LMB852050 LCF852050 KSJ852050 KIN852050 JYR852050 JOV852050 JEZ852050 IVD852050 ILH852050 IBL852050 HRP852050 HHT852050 GXX852050 GOB852050 GEF852050 FUJ852050 FKN852050 FAR852050 EQV852050 EGZ852050 DXD852050 DNH852050 DDL852050 CTP852050 CJT852050 BZX852050 BQB852050 BGF852050 AWJ852050 AMN852050 ACR852050 SV852050 IZ852050 D852052 WVL786514 WLP786514 WBT786514 VRX786514 VIB786514 UYF786514 UOJ786514 UEN786514 TUR786514 TKV786514 TAZ786514 SRD786514 SHH786514 RXL786514 RNP786514 RDT786514 QTX786514 QKB786514 QAF786514 PQJ786514 PGN786514 OWR786514 OMV786514 OCZ786514 NTD786514 NJH786514 MZL786514 MPP786514 MFT786514 LVX786514 LMB786514 LCF786514 KSJ786514 KIN786514 JYR786514 JOV786514 JEZ786514 IVD786514 ILH786514 IBL786514 HRP786514 HHT786514 GXX786514 GOB786514 GEF786514 FUJ786514 FKN786514 FAR786514 EQV786514 EGZ786514 DXD786514 DNH786514 DDL786514 CTP786514 CJT786514 BZX786514 BQB786514 BGF786514 AWJ786514 AMN786514 ACR786514 SV786514 IZ786514 D786516 WVL720978 WLP720978 WBT720978 VRX720978 VIB720978 UYF720978 UOJ720978 UEN720978 TUR720978 TKV720978 TAZ720978 SRD720978 SHH720978 RXL720978 RNP720978 RDT720978 QTX720978 QKB720978 QAF720978 PQJ720978 PGN720978 OWR720978 OMV720978 OCZ720978 NTD720978 NJH720978 MZL720978 MPP720978 MFT720978 LVX720978 LMB720978 LCF720978 KSJ720978 KIN720978 JYR720978 JOV720978 JEZ720978 IVD720978 ILH720978 IBL720978 HRP720978 HHT720978 GXX720978 GOB720978 GEF720978 FUJ720978 FKN720978 FAR720978 EQV720978 EGZ720978 DXD720978 DNH720978 DDL720978 CTP720978 CJT720978 BZX720978 BQB720978 BGF720978 AWJ720978 AMN720978 ACR720978 SV720978 IZ720978 D720980 WVL655442 WLP655442 WBT655442 VRX655442 VIB655442 UYF655442 UOJ655442 UEN655442 TUR655442 TKV655442 TAZ655442 SRD655442 SHH655442 RXL655442 RNP655442 RDT655442 QTX655442 QKB655442 QAF655442 PQJ655442 PGN655442 OWR655442 OMV655442 OCZ655442 NTD655442 NJH655442 MZL655442 MPP655442 MFT655442 LVX655442 LMB655442 LCF655442 KSJ655442 KIN655442 JYR655442 JOV655442 JEZ655442 IVD655442 ILH655442 IBL655442 HRP655442 HHT655442 GXX655442 GOB655442 GEF655442 FUJ655442 FKN655442 FAR655442 EQV655442 EGZ655442 DXD655442 DNH655442 DDL655442 CTP655442 CJT655442 BZX655442 BQB655442 BGF655442 AWJ655442 AMN655442 ACR655442 SV655442 IZ655442 D655444 WVL589906 WLP589906 WBT589906 VRX589906 VIB589906 UYF589906 UOJ589906 UEN589906 TUR589906 TKV589906 TAZ589906 SRD589906 SHH589906 RXL589906 RNP589906 RDT589906 QTX589906 QKB589906 QAF589906 PQJ589906 PGN589906 OWR589906 OMV589906 OCZ589906 NTD589906 NJH589906 MZL589906 MPP589906 MFT589906 LVX589906 LMB589906 LCF589906 KSJ589906 KIN589906 JYR589906 JOV589906 JEZ589906 IVD589906 ILH589906 IBL589906 HRP589906 HHT589906 GXX589906 GOB589906 GEF589906 FUJ589906 FKN589906 FAR589906 EQV589906 EGZ589906 DXD589906 DNH589906 DDL589906 CTP589906 CJT589906 BZX589906 BQB589906 BGF589906 AWJ589906 AMN589906 ACR589906 SV589906 IZ589906 D589908 WVL524370 WLP524370 WBT524370 VRX524370 VIB524370 UYF524370 UOJ524370 UEN524370 TUR524370 TKV524370 TAZ524370 SRD524370 SHH524370 RXL524370 RNP524370 RDT524370 QTX524370 QKB524370 QAF524370 PQJ524370 PGN524370 OWR524370 OMV524370 OCZ524370 NTD524370 NJH524370 MZL524370 MPP524370 MFT524370 LVX524370 LMB524370 LCF524370 KSJ524370 KIN524370 JYR524370 JOV524370 JEZ524370 IVD524370 ILH524370 IBL524370 HRP524370 HHT524370 GXX524370 GOB524370 GEF524370 FUJ524370 FKN524370 FAR524370 EQV524370 EGZ524370 DXD524370 DNH524370 DDL524370 CTP524370 CJT524370 BZX524370 BQB524370 BGF524370 AWJ524370 AMN524370 ACR524370 SV524370 IZ524370 D524372 WVL458834 WLP458834 WBT458834 VRX458834 VIB458834 UYF458834 UOJ458834 UEN458834 TUR458834 TKV458834 TAZ458834 SRD458834 SHH458834 RXL458834 RNP458834 RDT458834 QTX458834 QKB458834 QAF458834 PQJ458834 PGN458834 OWR458834 OMV458834 OCZ458834 NTD458834 NJH458834 MZL458834 MPP458834 MFT458834 LVX458834 LMB458834 LCF458834 KSJ458834 KIN458834 JYR458834 JOV458834 JEZ458834 IVD458834 ILH458834 IBL458834 HRP458834 HHT458834 GXX458834 GOB458834 GEF458834 FUJ458834 FKN458834 FAR458834 EQV458834 EGZ458834 DXD458834 DNH458834 DDL458834 CTP458834 CJT458834 BZX458834 BQB458834 BGF458834 AWJ458834 AMN458834 ACR458834 SV458834 IZ458834 D458836 WVL393298 WLP393298 WBT393298 VRX393298 VIB393298 UYF393298 UOJ393298 UEN393298 TUR393298 TKV393298 TAZ393298 SRD393298 SHH393298 RXL393298 RNP393298 RDT393298 QTX393298 QKB393298 QAF393298 PQJ393298 PGN393298 OWR393298 OMV393298 OCZ393298 NTD393298 NJH393298 MZL393298 MPP393298 MFT393298 LVX393298 LMB393298 LCF393298 KSJ393298 KIN393298 JYR393298 JOV393298 JEZ393298 IVD393298 ILH393298 IBL393298 HRP393298 HHT393298 GXX393298 GOB393298 GEF393298 FUJ393298 FKN393298 FAR393298 EQV393298 EGZ393298 DXD393298 DNH393298 DDL393298 CTP393298 CJT393298 BZX393298 BQB393298 BGF393298 AWJ393298 AMN393298 ACR393298 SV393298 IZ393298 D393300 WVL327762 WLP327762 WBT327762 VRX327762 VIB327762 UYF327762 UOJ327762 UEN327762 TUR327762 TKV327762 TAZ327762 SRD327762 SHH327762 RXL327762 RNP327762 RDT327762 QTX327762 QKB327762 QAF327762 PQJ327762 PGN327762 OWR327762 OMV327762 OCZ327762 NTD327762 NJH327762 MZL327762 MPP327762 MFT327762 LVX327762 LMB327762 LCF327762 KSJ327762 KIN327762 JYR327762 JOV327762 JEZ327762 IVD327762 ILH327762 IBL327762 HRP327762 HHT327762 GXX327762 GOB327762 GEF327762 FUJ327762 FKN327762 FAR327762 EQV327762 EGZ327762 DXD327762 DNH327762 DDL327762 CTP327762 CJT327762 BZX327762 BQB327762 BGF327762 AWJ327762 AMN327762 ACR327762 SV327762 IZ327762 D327764 WVL262226 WLP262226 WBT262226 VRX262226 VIB262226 UYF262226 UOJ262226 UEN262226 TUR262226 TKV262226 TAZ262226 SRD262226 SHH262226 RXL262226 RNP262226 RDT262226 QTX262226 QKB262226 QAF262226 PQJ262226 PGN262226 OWR262226 OMV262226 OCZ262226 NTD262226 NJH262226 MZL262226 MPP262226 MFT262226 LVX262226 LMB262226 LCF262226 KSJ262226 KIN262226 JYR262226 JOV262226 JEZ262226 IVD262226 ILH262226 IBL262226 HRP262226 HHT262226 GXX262226 GOB262226 GEF262226 FUJ262226 FKN262226 FAR262226 EQV262226 EGZ262226 DXD262226 DNH262226 DDL262226 CTP262226 CJT262226 BZX262226 BQB262226 BGF262226 AWJ262226 AMN262226 ACR262226 SV262226 IZ262226 D262228 WVL196690 WLP196690 WBT196690 VRX196690 VIB196690 UYF196690 UOJ196690 UEN196690 TUR196690 TKV196690 TAZ196690 SRD196690 SHH196690 RXL196690 RNP196690 RDT196690 QTX196690 QKB196690 QAF196690 PQJ196690 PGN196690 OWR196690 OMV196690 OCZ196690 NTD196690 NJH196690 MZL196690 MPP196690 MFT196690 LVX196690 LMB196690 LCF196690 KSJ196690 KIN196690 JYR196690 JOV196690 JEZ196690 IVD196690 ILH196690 IBL196690 HRP196690 HHT196690 GXX196690 GOB196690 GEF196690 FUJ196690 FKN196690 FAR196690 EQV196690 EGZ196690 DXD196690 DNH196690 DDL196690 CTP196690 CJT196690 BZX196690 BQB196690 BGF196690 AWJ196690 AMN196690 ACR196690 SV196690 IZ196690 D196692 WVL131154 WLP131154 WBT131154 VRX131154 VIB131154 UYF131154 UOJ131154 UEN131154 TUR131154 TKV131154 TAZ131154 SRD131154 SHH131154 RXL131154 RNP131154 RDT131154 QTX131154 QKB131154 QAF131154 PQJ131154 PGN131154 OWR131154 OMV131154 OCZ131154 NTD131154 NJH131154 MZL131154 MPP131154 MFT131154 LVX131154 LMB131154 LCF131154 KSJ131154 KIN131154 JYR131154 JOV131154 JEZ131154 IVD131154 ILH131154 IBL131154 HRP131154 HHT131154 GXX131154 GOB131154 GEF131154 FUJ131154 FKN131154 FAR131154 EQV131154 EGZ131154 DXD131154 DNH131154 DDL131154 CTP131154 CJT131154 BZX131154 BQB131154 BGF131154 AWJ131154 AMN131154 ACR131154 SV131154 IZ131154 D131156 WVL65618 WLP65618 WBT65618 VRX65618 VIB65618 UYF65618 UOJ65618 UEN65618 TUR65618 TKV65618 TAZ65618 SRD65618 SHH65618 RXL65618 RNP65618 RDT65618 QTX65618 QKB65618 QAF65618 PQJ65618 PGN65618 OWR65618 OMV65618 OCZ65618 NTD65618 NJH65618 MZL65618 MPP65618 MFT65618 LVX65618 LMB65618 LCF65618 KSJ65618 KIN65618 JYR65618 JOV65618 JEZ65618 IVD65618 ILH65618 IBL65618 HRP65618 HHT65618 GXX65618 GOB65618 GEF65618 FUJ65618 FKN65618 FAR65618 EQV65618 EGZ65618 DXD65618 DNH65618 DDL65618 CTP65618 CJT65618 BZX65618 BQB65618 BGF65618 AWJ65618 AMN65618 ACR65618 SV65618 IZ65618 D65620 WVL85 WLP85 WBT85 VRX85 VIB85 UYF85 UOJ85 UEN85 TUR85 TKV85 TAZ85 SRD85 SHH85 RXL85 RNP85 RDT85 QTX85 QKB85 QAF85 PQJ85 PGN85 OWR85 OMV85 OCZ85 NTD85 NJH85 MZL85 MPP85 MFT85 LVX85 LMB85 LCF85 KSJ85 KIN85 JYR85 JOV85 JEZ85 IVD85 ILH85 IBL85 HRP85 HHT85 GXX85 GOB85 GEF85 FUJ85 FKN85 FAR85 EQV85 EGZ85 DXD85 DNH85 DDL85 CTP85 CJT85 BZX85 BQB85 BGF85 AWJ85 AMN85 ACR85 SV85 IZ85 DXD35 WVL983065 WLP983065 WBT983065 VRX983065 VIB983065 UYF983065 UOJ983065 UEN983065 TUR983065 TKV983065 TAZ983065 SRD983065 SHH983065 RXL983065 RNP983065 RDT983065 QTX983065 QKB983065 QAF983065 PQJ983065 PGN983065 OWR983065 OMV983065 OCZ983065 NTD983065 NJH983065 MZL983065 MPP983065 MFT983065 LVX983065 LMB983065 LCF983065 KSJ983065 KIN983065 JYR983065 JOV983065 JEZ983065 IVD983065 ILH983065 IBL983065 HRP983065 HHT983065 GXX983065 GOB983065 GEF983065 FUJ983065 FKN983065 FAR983065 EQV983065 EGZ983065 DXD983065 DNH983065 DDL983065 CTP983065 CJT983065 BZX983065 BQB983065 BGF983065 AWJ983065 AMN983065 ACR983065 SV983065 IZ983065 D983067 WVL917529 WLP917529 WBT917529 VRX917529 VIB917529 UYF917529 UOJ917529 UEN917529 TUR917529 TKV917529 TAZ917529 SRD917529 SHH917529 RXL917529 RNP917529 RDT917529 QTX917529 QKB917529 QAF917529 PQJ917529 PGN917529 OWR917529 OMV917529 OCZ917529 NTD917529 NJH917529 MZL917529 MPP917529 MFT917529 LVX917529 LMB917529 LCF917529 KSJ917529 KIN917529 JYR917529 JOV917529 JEZ917529 IVD917529 ILH917529 IBL917529 HRP917529 HHT917529 GXX917529 GOB917529 GEF917529 FUJ917529 FKN917529 FAR917529 EQV917529 EGZ917529 DXD917529 DNH917529 DDL917529 CTP917529 CJT917529 BZX917529 BQB917529 BGF917529 AWJ917529 AMN917529 ACR917529 SV917529 IZ917529 D917531 WVL851993 WLP851993 WBT851993 VRX851993 VIB851993 UYF851993 UOJ851993 UEN851993 TUR851993 TKV851993 TAZ851993 SRD851993 SHH851993 RXL851993 RNP851993 RDT851993 QTX851993 QKB851993 QAF851993 PQJ851993 PGN851993 OWR851993 OMV851993 OCZ851993 NTD851993 NJH851993 MZL851993 MPP851993 MFT851993 LVX851993 LMB851993 LCF851993 KSJ851993 KIN851993 JYR851993 JOV851993 JEZ851993 IVD851993 ILH851993 IBL851993 HRP851993 HHT851993 GXX851993 GOB851993 GEF851993 FUJ851993 FKN851993 FAR851993 EQV851993 EGZ851993 DXD851993 DNH851993 DDL851993 CTP851993 CJT851993 BZX851993 BQB851993 BGF851993 AWJ851993 AMN851993 ACR851993 SV851993 IZ851993 D851995 WVL786457 WLP786457 WBT786457 VRX786457 VIB786457 UYF786457 UOJ786457 UEN786457 TUR786457 TKV786457 TAZ786457 SRD786457 SHH786457 RXL786457 RNP786457 RDT786457 QTX786457 QKB786457 QAF786457 PQJ786457 PGN786457 OWR786457 OMV786457 OCZ786457 NTD786457 NJH786457 MZL786457 MPP786457 MFT786457 LVX786457 LMB786457 LCF786457 KSJ786457 KIN786457 JYR786457 JOV786457 JEZ786457 IVD786457 ILH786457 IBL786457 HRP786457 HHT786457 GXX786457 GOB786457 GEF786457 FUJ786457 FKN786457 FAR786457 EQV786457 EGZ786457 DXD786457 DNH786457 DDL786457 CTP786457 CJT786457 BZX786457 BQB786457 BGF786457 AWJ786457 AMN786457 ACR786457 SV786457 IZ786457 D786459 WVL720921 WLP720921 WBT720921 VRX720921 VIB720921 UYF720921 UOJ720921 UEN720921 TUR720921 TKV720921 TAZ720921 SRD720921 SHH720921 RXL720921 RNP720921 RDT720921 QTX720921 QKB720921 QAF720921 PQJ720921 PGN720921 OWR720921 OMV720921 OCZ720921 NTD720921 NJH720921 MZL720921 MPP720921 MFT720921 LVX720921 LMB720921 LCF720921 KSJ720921 KIN720921 JYR720921 JOV720921 JEZ720921 IVD720921 ILH720921 IBL720921 HRP720921 HHT720921 GXX720921 GOB720921 GEF720921 FUJ720921 FKN720921 FAR720921 EQV720921 EGZ720921 DXD720921 DNH720921 DDL720921 CTP720921 CJT720921 BZX720921 BQB720921 BGF720921 AWJ720921 AMN720921 ACR720921 SV720921 IZ720921 D720923 WVL655385 WLP655385 WBT655385 VRX655385 VIB655385 UYF655385 UOJ655385 UEN655385 TUR655385 TKV655385 TAZ655385 SRD655385 SHH655385 RXL655385 RNP655385 RDT655385 QTX655385 QKB655385 QAF655385 PQJ655385 PGN655385 OWR655385 OMV655385 OCZ655385 NTD655385 NJH655385 MZL655385 MPP655385 MFT655385 LVX655385 LMB655385 LCF655385 KSJ655385 KIN655385 JYR655385 JOV655385 JEZ655385 IVD655385 ILH655385 IBL655385 HRP655385 HHT655385 GXX655385 GOB655385 GEF655385 FUJ655385 FKN655385 FAR655385 EQV655385 EGZ655385 DXD655385 DNH655385 DDL655385 CTP655385 CJT655385 BZX655385 BQB655385 BGF655385 AWJ655385 AMN655385 ACR655385 SV655385 IZ655385 D655387 WVL589849 WLP589849 WBT589849 VRX589849 VIB589849 UYF589849 UOJ589849 UEN589849 TUR589849 TKV589849 TAZ589849 SRD589849 SHH589849 RXL589849 RNP589849 RDT589849 QTX589849 QKB589849 QAF589849 PQJ589849 PGN589849 OWR589849 OMV589849 OCZ589849 NTD589849 NJH589849 MZL589849 MPP589849 MFT589849 LVX589849 LMB589849 LCF589849 KSJ589849 KIN589849 JYR589849 JOV589849 JEZ589849 IVD589849 ILH589849 IBL589849 HRP589849 HHT589849 GXX589849 GOB589849 GEF589849 FUJ589849 FKN589849 FAR589849 EQV589849 EGZ589849 DXD589849 DNH589849 DDL589849 CTP589849 CJT589849 BZX589849 BQB589849 BGF589849 AWJ589849 AMN589849 ACR589849 SV589849 IZ589849 D589851 WVL524313 WLP524313 WBT524313 VRX524313 VIB524313 UYF524313 UOJ524313 UEN524313 TUR524313 TKV524313 TAZ524313 SRD524313 SHH524313 RXL524313 RNP524313 RDT524313 QTX524313 QKB524313 QAF524313 PQJ524313 PGN524313 OWR524313 OMV524313 OCZ524313 NTD524313 NJH524313 MZL524313 MPP524313 MFT524313 LVX524313 LMB524313 LCF524313 KSJ524313 KIN524313 JYR524313 JOV524313 JEZ524313 IVD524313 ILH524313 IBL524313 HRP524313 HHT524313 GXX524313 GOB524313 GEF524313 FUJ524313 FKN524313 FAR524313 EQV524313 EGZ524313 DXD524313 DNH524313 DDL524313 CTP524313 CJT524313 BZX524313 BQB524313 BGF524313 AWJ524313 AMN524313 ACR524313 SV524313 IZ524313 D524315 WVL458777 WLP458777 WBT458777 VRX458777 VIB458777 UYF458777 UOJ458777 UEN458777 TUR458777 TKV458777 TAZ458777 SRD458777 SHH458777 RXL458777 RNP458777 RDT458777 QTX458777 QKB458777 QAF458777 PQJ458777 PGN458777 OWR458777 OMV458777 OCZ458777 NTD458777 NJH458777 MZL458777 MPP458777 MFT458777 LVX458777 LMB458777 LCF458777 KSJ458777 KIN458777 JYR458777 JOV458777 JEZ458777 IVD458777 ILH458777 IBL458777 HRP458777 HHT458777 GXX458777 GOB458777 GEF458777 FUJ458777 FKN458777 FAR458777 EQV458777 EGZ458777 DXD458777 DNH458777 DDL458777 CTP458777 CJT458777 BZX458777 BQB458777 BGF458777 AWJ458777 AMN458777 ACR458777 SV458777 IZ458777 D458779 WVL393241 WLP393241 WBT393241 VRX393241 VIB393241 UYF393241 UOJ393241 UEN393241 TUR393241 TKV393241 TAZ393241 SRD393241 SHH393241 RXL393241 RNP393241 RDT393241 QTX393241 QKB393241 QAF393241 PQJ393241 PGN393241 OWR393241 OMV393241 OCZ393241 NTD393241 NJH393241 MZL393241 MPP393241 MFT393241 LVX393241 LMB393241 LCF393241 KSJ393241 KIN393241 JYR393241 JOV393241 JEZ393241 IVD393241 ILH393241 IBL393241 HRP393241 HHT393241 GXX393241 GOB393241 GEF393241 FUJ393241 FKN393241 FAR393241 EQV393241 EGZ393241 DXD393241 DNH393241 DDL393241 CTP393241 CJT393241 BZX393241 BQB393241 BGF393241 AWJ393241 AMN393241 ACR393241 SV393241 IZ393241 D393243 WVL327705 WLP327705 WBT327705 VRX327705 VIB327705 UYF327705 UOJ327705 UEN327705 TUR327705 TKV327705 TAZ327705 SRD327705 SHH327705 RXL327705 RNP327705 RDT327705 QTX327705 QKB327705 QAF327705 PQJ327705 PGN327705 OWR327705 OMV327705 OCZ327705 NTD327705 NJH327705 MZL327705 MPP327705 MFT327705 LVX327705 LMB327705 LCF327705 KSJ327705 KIN327705 JYR327705 JOV327705 JEZ327705 IVD327705 ILH327705 IBL327705 HRP327705 HHT327705 GXX327705 GOB327705 GEF327705 FUJ327705 FKN327705 FAR327705 EQV327705 EGZ327705 DXD327705 DNH327705 DDL327705 CTP327705 CJT327705 BZX327705 BQB327705 BGF327705 AWJ327705 AMN327705 ACR327705 SV327705 IZ327705 D327707 WVL262169 WLP262169 WBT262169 VRX262169 VIB262169 UYF262169 UOJ262169 UEN262169 TUR262169 TKV262169 TAZ262169 SRD262169 SHH262169 RXL262169 RNP262169 RDT262169 QTX262169 QKB262169 QAF262169 PQJ262169 PGN262169 OWR262169 OMV262169 OCZ262169 NTD262169 NJH262169 MZL262169 MPP262169 MFT262169 LVX262169 LMB262169 LCF262169 KSJ262169 KIN262169 JYR262169 JOV262169 JEZ262169 IVD262169 ILH262169 IBL262169 HRP262169 HHT262169 GXX262169 GOB262169 GEF262169 FUJ262169 FKN262169 FAR262169 EQV262169 EGZ262169 DXD262169 DNH262169 DDL262169 CTP262169 CJT262169 BZX262169 BQB262169 BGF262169 AWJ262169 AMN262169 ACR262169 SV262169 IZ262169 D262171 WVL196633 WLP196633 WBT196633 VRX196633 VIB196633 UYF196633 UOJ196633 UEN196633 TUR196633 TKV196633 TAZ196633 SRD196633 SHH196633 RXL196633 RNP196633 RDT196633 QTX196633 QKB196633 QAF196633 PQJ196633 PGN196633 OWR196633 OMV196633 OCZ196633 NTD196633 NJH196633 MZL196633 MPP196633 MFT196633 LVX196633 LMB196633 LCF196633 KSJ196633 KIN196633 JYR196633 JOV196633 JEZ196633 IVD196633 ILH196633 IBL196633 HRP196633 HHT196633 GXX196633 GOB196633 GEF196633 FUJ196633 FKN196633 FAR196633 EQV196633 EGZ196633 DXD196633 DNH196633 DDL196633 CTP196633 CJT196633 BZX196633 BQB196633 BGF196633 AWJ196633 AMN196633 ACR196633 SV196633 IZ196633 D196635 WVL131097 WLP131097 WBT131097 VRX131097 VIB131097 UYF131097 UOJ131097 UEN131097 TUR131097 TKV131097 TAZ131097 SRD131097 SHH131097 RXL131097 RNP131097 RDT131097 QTX131097 QKB131097 QAF131097 PQJ131097 PGN131097 OWR131097 OMV131097 OCZ131097 NTD131097 NJH131097 MZL131097 MPP131097 MFT131097 LVX131097 LMB131097 LCF131097 KSJ131097 KIN131097 JYR131097 JOV131097 JEZ131097 IVD131097 ILH131097 IBL131097 HRP131097 HHT131097 GXX131097 GOB131097 GEF131097 FUJ131097 FKN131097 FAR131097 EQV131097 EGZ131097 DXD131097 DNH131097 DDL131097 CTP131097 CJT131097 BZX131097 BQB131097 BGF131097 AWJ131097 AMN131097 ACR131097 SV131097 IZ131097 D131099 WVL65561 WLP65561 WBT65561 VRX65561 VIB65561 UYF65561 UOJ65561 UEN65561 TUR65561 TKV65561 TAZ65561 SRD65561 SHH65561 RXL65561 RNP65561 RDT65561 QTX65561 QKB65561 QAF65561 PQJ65561 PGN65561 OWR65561 OMV65561 OCZ65561 NTD65561 NJH65561 MZL65561 MPP65561 MFT65561 LVX65561 LMB65561 LCF65561 KSJ65561 KIN65561 JYR65561 JOV65561 JEZ65561 IVD65561 ILH65561 IBL65561 HRP65561 HHT65561 GXX65561 GOB65561 GEF65561 FUJ65561 FKN65561 FAR65561 EQV65561 EGZ65561 DXD65561 DNH65561 DDL65561 CTP65561 CJT65561 BZX65561 BQB65561 BGF65561 AWJ65561 AMN65561 ACR65561 SV65561 IZ65561 D65563 WVL25 WLP25 WBT25 VRX25 VIB25 UYF25 UOJ25 UEN25 TUR25 TKV25 TAZ25 SRD25 SHH25 RXL25 RNP25 RDT25 QTX25 QKB25 QAF25 PQJ25 PGN25 OWR25 OMV25 OCZ25 NTD25 NJH25 MZL25 MPP25 MFT25 LVX25 LMB25 LCF25 KSJ25 KIN25 JYR25 JOV25 JEZ25 IVD25 ILH25 IBL25 HRP25 HHT25 GXX25 GOB25 GEF25 FUJ25 FKN25 FAR25 EQV25 EGZ25 DXD25 DNH25 DDL25 CTP25 CJT25 BZX25 BQB25 BGF25 AWJ25 AMN25 ACR25 SV25 IZ25 AMN35 WVL983057 WLP983057 WBT983057 VRX983057 VIB983057 UYF983057 UOJ983057 UEN983057 TUR983057 TKV983057 TAZ983057 SRD983057 SHH983057 RXL983057 RNP983057 RDT983057 QTX983057 QKB983057 QAF983057 PQJ983057 PGN983057 OWR983057 OMV983057 OCZ983057 NTD983057 NJH983057 MZL983057 MPP983057 MFT983057 LVX983057 LMB983057 LCF983057 KSJ983057 KIN983057 JYR983057 JOV983057 JEZ983057 IVD983057 ILH983057 IBL983057 HRP983057 HHT983057 GXX983057 GOB983057 GEF983057 FUJ983057 FKN983057 FAR983057 EQV983057 EGZ983057 DXD983057 DNH983057 DDL983057 CTP983057 CJT983057 BZX983057 BQB983057 BGF983057 AWJ983057 AMN983057 ACR983057 SV983057 IZ983057 D983059 WVL917521 WLP917521 WBT917521 VRX917521 VIB917521 UYF917521 UOJ917521 UEN917521 TUR917521 TKV917521 TAZ917521 SRD917521 SHH917521 RXL917521 RNP917521 RDT917521 QTX917521 QKB917521 QAF917521 PQJ917521 PGN917521 OWR917521 OMV917521 OCZ917521 NTD917521 NJH917521 MZL917521 MPP917521 MFT917521 LVX917521 LMB917521 LCF917521 KSJ917521 KIN917521 JYR917521 JOV917521 JEZ917521 IVD917521 ILH917521 IBL917521 HRP917521 HHT917521 GXX917521 GOB917521 GEF917521 FUJ917521 FKN917521 FAR917521 EQV917521 EGZ917521 DXD917521 DNH917521 DDL917521 CTP917521 CJT917521 BZX917521 BQB917521 BGF917521 AWJ917521 AMN917521 ACR917521 SV917521 IZ917521 D917523 WVL851985 WLP851985 WBT851985 VRX851985 VIB851985 UYF851985 UOJ851985 UEN851985 TUR851985 TKV851985 TAZ851985 SRD851985 SHH851985 RXL851985 RNP851985 RDT851985 QTX851985 QKB851985 QAF851985 PQJ851985 PGN851985 OWR851985 OMV851985 OCZ851985 NTD851985 NJH851985 MZL851985 MPP851985 MFT851985 LVX851985 LMB851985 LCF851985 KSJ851985 KIN851985 JYR851985 JOV851985 JEZ851985 IVD851985 ILH851985 IBL851985 HRP851985 HHT851985 GXX851985 GOB851985 GEF851985 FUJ851985 FKN851985 FAR851985 EQV851985 EGZ851985 DXD851985 DNH851985 DDL851985 CTP851985 CJT851985 BZX851985 BQB851985 BGF851985 AWJ851985 AMN851985 ACR851985 SV851985 IZ851985 D851987 WVL786449 WLP786449 WBT786449 VRX786449 VIB786449 UYF786449 UOJ786449 UEN786449 TUR786449 TKV786449 TAZ786449 SRD786449 SHH786449 RXL786449 RNP786449 RDT786449 QTX786449 QKB786449 QAF786449 PQJ786449 PGN786449 OWR786449 OMV786449 OCZ786449 NTD786449 NJH786449 MZL786449 MPP786449 MFT786449 LVX786449 LMB786449 LCF786449 KSJ786449 KIN786449 JYR786449 JOV786449 JEZ786449 IVD786449 ILH786449 IBL786449 HRP786449 HHT786449 GXX786449 GOB786449 GEF786449 FUJ786449 FKN786449 FAR786449 EQV786449 EGZ786449 DXD786449 DNH786449 DDL786449 CTP786449 CJT786449 BZX786449 BQB786449 BGF786449 AWJ786449 AMN786449 ACR786449 SV786449 IZ786449 D786451 WVL720913 WLP720913 WBT720913 VRX720913 VIB720913 UYF720913 UOJ720913 UEN720913 TUR720913 TKV720913 TAZ720913 SRD720913 SHH720913 RXL720913 RNP720913 RDT720913 QTX720913 QKB720913 QAF720913 PQJ720913 PGN720913 OWR720913 OMV720913 OCZ720913 NTD720913 NJH720913 MZL720913 MPP720913 MFT720913 LVX720913 LMB720913 LCF720913 KSJ720913 KIN720913 JYR720913 JOV720913 JEZ720913 IVD720913 ILH720913 IBL720913 HRP720913 HHT720913 GXX720913 GOB720913 GEF720913 FUJ720913 FKN720913 FAR720913 EQV720913 EGZ720913 DXD720913 DNH720913 DDL720913 CTP720913 CJT720913 BZX720913 BQB720913 BGF720913 AWJ720913 AMN720913 ACR720913 SV720913 IZ720913 D720915 WVL655377 WLP655377 WBT655377 VRX655377 VIB655377 UYF655377 UOJ655377 UEN655377 TUR655377 TKV655377 TAZ655377 SRD655377 SHH655377 RXL655377 RNP655377 RDT655377 QTX655377 QKB655377 QAF655377 PQJ655377 PGN655377 OWR655377 OMV655377 OCZ655377 NTD655377 NJH655377 MZL655377 MPP655377 MFT655377 LVX655377 LMB655377 LCF655377 KSJ655377 KIN655377 JYR655377 JOV655377 JEZ655377 IVD655377 ILH655377 IBL655377 HRP655377 HHT655377 GXX655377 GOB655377 GEF655377 FUJ655377 FKN655377 FAR655377 EQV655377 EGZ655377 DXD655377 DNH655377 DDL655377 CTP655377 CJT655377 BZX655377 BQB655377 BGF655377 AWJ655377 AMN655377 ACR655377 SV655377 IZ655377 D655379 WVL589841 WLP589841 WBT589841 VRX589841 VIB589841 UYF589841 UOJ589841 UEN589841 TUR589841 TKV589841 TAZ589841 SRD589841 SHH589841 RXL589841 RNP589841 RDT589841 QTX589841 QKB589841 QAF589841 PQJ589841 PGN589841 OWR589841 OMV589841 OCZ589841 NTD589841 NJH589841 MZL589841 MPP589841 MFT589841 LVX589841 LMB589841 LCF589841 KSJ589841 KIN589841 JYR589841 JOV589841 JEZ589841 IVD589841 ILH589841 IBL589841 HRP589841 HHT589841 GXX589841 GOB589841 GEF589841 FUJ589841 FKN589841 FAR589841 EQV589841 EGZ589841 DXD589841 DNH589841 DDL589841 CTP589841 CJT589841 BZX589841 BQB589841 BGF589841 AWJ589841 AMN589841 ACR589841 SV589841 IZ589841 D589843 WVL524305 WLP524305 WBT524305 VRX524305 VIB524305 UYF524305 UOJ524305 UEN524305 TUR524305 TKV524305 TAZ524305 SRD524305 SHH524305 RXL524305 RNP524305 RDT524305 QTX524305 QKB524305 QAF524305 PQJ524305 PGN524305 OWR524305 OMV524305 OCZ524305 NTD524305 NJH524305 MZL524305 MPP524305 MFT524305 LVX524305 LMB524305 LCF524305 KSJ524305 KIN524305 JYR524305 JOV524305 JEZ524305 IVD524305 ILH524305 IBL524305 HRP524305 HHT524305 GXX524305 GOB524305 GEF524305 FUJ524305 FKN524305 FAR524305 EQV524305 EGZ524305 DXD524305 DNH524305 DDL524305 CTP524305 CJT524305 BZX524305 BQB524305 BGF524305 AWJ524305 AMN524305 ACR524305 SV524305 IZ524305 D524307 WVL458769 WLP458769 WBT458769 VRX458769 VIB458769 UYF458769 UOJ458769 UEN458769 TUR458769 TKV458769 TAZ458769 SRD458769 SHH458769 RXL458769 RNP458769 RDT458769 QTX458769 QKB458769 QAF458769 PQJ458769 PGN458769 OWR458769 OMV458769 OCZ458769 NTD458769 NJH458769 MZL458769 MPP458769 MFT458769 LVX458769 LMB458769 LCF458769 KSJ458769 KIN458769 JYR458769 JOV458769 JEZ458769 IVD458769 ILH458769 IBL458769 HRP458769 HHT458769 GXX458769 GOB458769 GEF458769 FUJ458769 FKN458769 FAR458769 EQV458769 EGZ458769 DXD458769 DNH458769 DDL458769 CTP458769 CJT458769 BZX458769 BQB458769 BGF458769 AWJ458769 AMN458769 ACR458769 SV458769 IZ458769 D458771 WVL393233 WLP393233 WBT393233 VRX393233 VIB393233 UYF393233 UOJ393233 UEN393233 TUR393233 TKV393233 TAZ393233 SRD393233 SHH393233 RXL393233 RNP393233 RDT393233 QTX393233 QKB393233 QAF393233 PQJ393233 PGN393233 OWR393233 OMV393233 OCZ393233 NTD393233 NJH393233 MZL393233 MPP393233 MFT393233 LVX393233 LMB393233 LCF393233 KSJ393233 KIN393233 JYR393233 JOV393233 JEZ393233 IVD393233 ILH393233 IBL393233 HRP393233 HHT393233 GXX393233 GOB393233 GEF393233 FUJ393233 FKN393233 FAR393233 EQV393233 EGZ393233 DXD393233 DNH393233 DDL393233 CTP393233 CJT393233 BZX393233 BQB393233 BGF393233 AWJ393233 AMN393233 ACR393233 SV393233 IZ393233 D393235 WVL327697 WLP327697 WBT327697 VRX327697 VIB327697 UYF327697 UOJ327697 UEN327697 TUR327697 TKV327697 TAZ327697 SRD327697 SHH327697 RXL327697 RNP327697 RDT327697 QTX327697 QKB327697 QAF327697 PQJ327697 PGN327697 OWR327697 OMV327697 OCZ327697 NTD327697 NJH327697 MZL327697 MPP327697 MFT327697 LVX327697 LMB327697 LCF327697 KSJ327697 KIN327697 JYR327697 JOV327697 JEZ327697 IVD327697 ILH327697 IBL327697 HRP327697 HHT327697 GXX327697 GOB327697 GEF327697 FUJ327697 FKN327697 FAR327697 EQV327697 EGZ327697 DXD327697 DNH327697 DDL327697 CTP327697 CJT327697 BZX327697 BQB327697 BGF327697 AWJ327697 AMN327697 ACR327697 SV327697 IZ327697 D327699 WVL262161 WLP262161 WBT262161 VRX262161 VIB262161 UYF262161 UOJ262161 UEN262161 TUR262161 TKV262161 TAZ262161 SRD262161 SHH262161 RXL262161 RNP262161 RDT262161 QTX262161 QKB262161 QAF262161 PQJ262161 PGN262161 OWR262161 OMV262161 OCZ262161 NTD262161 NJH262161 MZL262161 MPP262161 MFT262161 LVX262161 LMB262161 LCF262161 KSJ262161 KIN262161 JYR262161 JOV262161 JEZ262161 IVD262161 ILH262161 IBL262161 HRP262161 HHT262161 GXX262161 GOB262161 GEF262161 FUJ262161 FKN262161 FAR262161 EQV262161 EGZ262161 DXD262161 DNH262161 DDL262161 CTP262161 CJT262161 BZX262161 BQB262161 BGF262161 AWJ262161 AMN262161 ACR262161 SV262161 IZ262161 D262163 WVL196625 WLP196625 WBT196625 VRX196625 VIB196625 UYF196625 UOJ196625 UEN196625 TUR196625 TKV196625 TAZ196625 SRD196625 SHH196625 RXL196625 RNP196625 RDT196625 QTX196625 QKB196625 QAF196625 PQJ196625 PGN196625 OWR196625 OMV196625 OCZ196625 NTD196625 NJH196625 MZL196625 MPP196625 MFT196625 LVX196625 LMB196625 LCF196625 KSJ196625 KIN196625 JYR196625 JOV196625 JEZ196625 IVD196625 ILH196625 IBL196625 HRP196625 HHT196625 GXX196625 GOB196625 GEF196625 FUJ196625 FKN196625 FAR196625 EQV196625 EGZ196625 DXD196625 DNH196625 DDL196625 CTP196625 CJT196625 BZX196625 BQB196625 BGF196625 AWJ196625 AMN196625 ACR196625 SV196625 IZ196625 D196627 WVL131089 WLP131089 WBT131089 VRX131089 VIB131089 UYF131089 UOJ131089 UEN131089 TUR131089 TKV131089 TAZ131089 SRD131089 SHH131089 RXL131089 RNP131089 RDT131089 QTX131089 QKB131089 QAF131089 PQJ131089 PGN131089 OWR131089 OMV131089 OCZ131089 NTD131089 NJH131089 MZL131089 MPP131089 MFT131089 LVX131089 LMB131089 LCF131089 KSJ131089 KIN131089 JYR131089 JOV131089 JEZ131089 IVD131089 ILH131089 IBL131089 HRP131089 HHT131089 GXX131089 GOB131089 GEF131089 FUJ131089 FKN131089 FAR131089 EQV131089 EGZ131089 DXD131089 DNH131089 DDL131089 CTP131089 CJT131089 BZX131089 BQB131089 BGF131089 AWJ131089 AMN131089 ACR131089 SV131089 IZ131089 D131091 WVL65553 WLP65553 WBT65553 VRX65553 VIB65553 UYF65553 UOJ65553 UEN65553 TUR65553 TKV65553 TAZ65553 SRD65553 SHH65553 RXL65553 RNP65553 RDT65553 QTX65553 QKB65553 QAF65553 PQJ65553 PGN65553 OWR65553 OMV65553 OCZ65553 NTD65553 NJH65553 MZL65553 MPP65553 MFT65553 LVX65553 LMB65553 LCF65553 KSJ65553 KIN65553 JYR65553 JOV65553 JEZ65553 IVD65553 ILH65553 IBL65553 HRP65553 HHT65553 GXX65553 GOB65553 GEF65553 FUJ65553 FKN65553 FAR65553 EQV65553 EGZ65553 DXD65553 DNH65553 DDL65553 CTP65553 CJT65553 BZX65553 BQB65553 BGF65553 AWJ65553 AMN65553 ACR65553 SV65553 IZ65553 D65555 SV35 WVL983069 WLP983069 WBT983069 VRX983069 VIB983069 UYF983069 UOJ983069 UEN983069 TUR983069 TKV983069 TAZ983069 SRD983069 SHH983069 RXL983069 RNP983069 RDT983069 QTX983069 QKB983069 QAF983069 PQJ983069 PGN983069 OWR983069 OMV983069 OCZ983069 NTD983069 NJH983069 MZL983069 MPP983069 MFT983069 LVX983069 LMB983069 LCF983069 KSJ983069 KIN983069 JYR983069 JOV983069 JEZ983069 IVD983069 ILH983069 IBL983069 HRP983069 HHT983069 GXX983069 GOB983069 GEF983069 FUJ983069 FKN983069 FAR983069 EQV983069 EGZ983069 DXD983069 DNH983069 DDL983069 CTP983069 CJT983069 BZX983069 BQB983069 BGF983069 AWJ983069 AMN983069 ACR983069 SV983069 IZ983069 D983071 WVL917533 WLP917533 WBT917533 VRX917533 VIB917533 UYF917533 UOJ917533 UEN917533 TUR917533 TKV917533 TAZ917533 SRD917533 SHH917533 RXL917533 RNP917533 RDT917533 QTX917533 QKB917533 QAF917533 PQJ917533 PGN917533 OWR917533 OMV917533 OCZ917533 NTD917533 NJH917533 MZL917533 MPP917533 MFT917533 LVX917533 LMB917533 LCF917533 KSJ917533 KIN917533 JYR917533 JOV917533 JEZ917533 IVD917533 ILH917533 IBL917533 HRP917533 HHT917533 GXX917533 GOB917533 GEF917533 FUJ917533 FKN917533 FAR917533 EQV917533 EGZ917533 DXD917533 DNH917533 DDL917533 CTP917533 CJT917533 BZX917533 BQB917533 BGF917533 AWJ917533 AMN917533 ACR917533 SV917533 IZ917533 D917535 WVL851997 WLP851997 WBT851997 VRX851997 VIB851997 UYF851997 UOJ851997 UEN851997 TUR851997 TKV851997 TAZ851997 SRD851997 SHH851997 RXL851997 RNP851997 RDT851997 QTX851997 QKB851997 QAF851997 PQJ851997 PGN851997 OWR851997 OMV851997 OCZ851997 NTD851997 NJH851997 MZL851997 MPP851997 MFT851997 LVX851997 LMB851997 LCF851997 KSJ851997 KIN851997 JYR851997 JOV851997 JEZ851997 IVD851997 ILH851997 IBL851997 HRP851997 HHT851997 GXX851997 GOB851997 GEF851997 FUJ851997 FKN851997 FAR851997 EQV851997 EGZ851997 DXD851997 DNH851997 DDL851997 CTP851997 CJT851997 BZX851997 BQB851997 BGF851997 AWJ851997 AMN851997 ACR851997 SV851997 IZ851997 D851999 WVL786461 WLP786461 WBT786461 VRX786461 VIB786461 UYF786461 UOJ786461 UEN786461 TUR786461 TKV786461 TAZ786461 SRD786461 SHH786461 RXL786461 RNP786461 RDT786461 QTX786461 QKB786461 QAF786461 PQJ786461 PGN786461 OWR786461 OMV786461 OCZ786461 NTD786461 NJH786461 MZL786461 MPP786461 MFT786461 LVX786461 LMB786461 LCF786461 KSJ786461 KIN786461 JYR786461 JOV786461 JEZ786461 IVD786461 ILH786461 IBL786461 HRP786461 HHT786461 GXX786461 GOB786461 GEF786461 FUJ786461 FKN786461 FAR786461 EQV786461 EGZ786461 DXD786461 DNH786461 DDL786461 CTP786461 CJT786461 BZX786461 BQB786461 BGF786461 AWJ786461 AMN786461 ACR786461 SV786461 IZ786461 D786463 WVL720925 WLP720925 WBT720925 VRX720925 VIB720925 UYF720925 UOJ720925 UEN720925 TUR720925 TKV720925 TAZ720925 SRD720925 SHH720925 RXL720925 RNP720925 RDT720925 QTX720925 QKB720925 QAF720925 PQJ720925 PGN720925 OWR720925 OMV720925 OCZ720925 NTD720925 NJH720925 MZL720925 MPP720925 MFT720925 LVX720925 LMB720925 LCF720925 KSJ720925 KIN720925 JYR720925 JOV720925 JEZ720925 IVD720925 ILH720925 IBL720925 HRP720925 HHT720925 GXX720925 GOB720925 GEF720925 FUJ720925 FKN720925 FAR720925 EQV720925 EGZ720925 DXD720925 DNH720925 DDL720925 CTP720925 CJT720925 BZX720925 BQB720925 BGF720925 AWJ720925 AMN720925 ACR720925 SV720925 IZ720925 D720927 WVL655389 WLP655389 WBT655389 VRX655389 VIB655389 UYF655389 UOJ655389 UEN655389 TUR655389 TKV655389 TAZ655389 SRD655389 SHH655389 RXL655389 RNP655389 RDT655389 QTX655389 QKB655389 QAF655389 PQJ655389 PGN655389 OWR655389 OMV655389 OCZ655389 NTD655389 NJH655389 MZL655389 MPP655389 MFT655389 LVX655389 LMB655389 LCF655389 KSJ655389 KIN655389 JYR655389 JOV655389 JEZ655389 IVD655389 ILH655389 IBL655389 HRP655389 HHT655389 GXX655389 GOB655389 GEF655389 FUJ655389 FKN655389 FAR655389 EQV655389 EGZ655389 DXD655389 DNH655389 DDL655389 CTP655389 CJT655389 BZX655389 BQB655389 BGF655389 AWJ655389 AMN655389 ACR655389 SV655389 IZ655389 D655391 WVL589853 WLP589853 WBT589853 VRX589853 VIB589853 UYF589853 UOJ589853 UEN589853 TUR589853 TKV589853 TAZ589853 SRD589853 SHH589853 RXL589853 RNP589853 RDT589853 QTX589853 QKB589853 QAF589853 PQJ589853 PGN589853 OWR589853 OMV589853 OCZ589853 NTD589853 NJH589853 MZL589853 MPP589853 MFT589853 LVX589853 LMB589853 LCF589853 KSJ589853 KIN589853 JYR589853 JOV589853 JEZ589853 IVD589853 ILH589853 IBL589853 HRP589853 HHT589853 GXX589853 GOB589853 GEF589853 FUJ589853 FKN589853 FAR589853 EQV589853 EGZ589853 DXD589853 DNH589853 DDL589853 CTP589853 CJT589853 BZX589853 BQB589853 BGF589853 AWJ589853 AMN589853 ACR589853 SV589853 IZ589853 D589855 WVL524317 WLP524317 WBT524317 VRX524317 VIB524317 UYF524317 UOJ524317 UEN524317 TUR524317 TKV524317 TAZ524317 SRD524317 SHH524317 RXL524317 RNP524317 RDT524317 QTX524317 QKB524317 QAF524317 PQJ524317 PGN524317 OWR524317 OMV524317 OCZ524317 NTD524317 NJH524317 MZL524317 MPP524317 MFT524317 LVX524317 LMB524317 LCF524317 KSJ524317 KIN524317 JYR524317 JOV524317 JEZ524317 IVD524317 ILH524317 IBL524317 HRP524317 HHT524317 GXX524317 GOB524317 GEF524317 FUJ524317 FKN524317 FAR524317 EQV524317 EGZ524317 DXD524317 DNH524317 DDL524317 CTP524317 CJT524317 BZX524317 BQB524317 BGF524317 AWJ524317 AMN524317 ACR524317 SV524317 IZ524317 D524319 WVL458781 WLP458781 WBT458781 VRX458781 VIB458781 UYF458781 UOJ458781 UEN458781 TUR458781 TKV458781 TAZ458781 SRD458781 SHH458781 RXL458781 RNP458781 RDT458781 QTX458781 QKB458781 QAF458781 PQJ458781 PGN458781 OWR458781 OMV458781 OCZ458781 NTD458781 NJH458781 MZL458781 MPP458781 MFT458781 LVX458781 LMB458781 LCF458781 KSJ458781 KIN458781 JYR458781 JOV458781 JEZ458781 IVD458781 ILH458781 IBL458781 HRP458781 HHT458781 GXX458781 GOB458781 GEF458781 FUJ458781 FKN458781 FAR458781 EQV458781 EGZ458781 DXD458781 DNH458781 DDL458781 CTP458781 CJT458781 BZX458781 BQB458781 BGF458781 AWJ458781 AMN458781 ACR458781 SV458781 IZ458781 D458783 WVL393245 WLP393245 WBT393245 VRX393245 VIB393245 UYF393245 UOJ393245 UEN393245 TUR393245 TKV393245 TAZ393245 SRD393245 SHH393245 RXL393245 RNP393245 RDT393245 QTX393245 QKB393245 QAF393245 PQJ393245 PGN393245 OWR393245 OMV393245 OCZ393245 NTD393245 NJH393245 MZL393245 MPP393245 MFT393245 LVX393245 LMB393245 LCF393245 KSJ393245 KIN393245 JYR393245 JOV393245 JEZ393245 IVD393245 ILH393245 IBL393245 HRP393245 HHT393245 GXX393245 GOB393245 GEF393245 FUJ393245 FKN393245 FAR393245 EQV393245 EGZ393245 DXD393245 DNH393245 DDL393245 CTP393245 CJT393245 BZX393245 BQB393245 BGF393245 AWJ393245 AMN393245 ACR393245 SV393245 IZ393245 D393247 WVL327709 WLP327709 WBT327709 VRX327709 VIB327709 UYF327709 UOJ327709 UEN327709 TUR327709 TKV327709 TAZ327709 SRD327709 SHH327709 RXL327709 RNP327709 RDT327709 QTX327709 QKB327709 QAF327709 PQJ327709 PGN327709 OWR327709 OMV327709 OCZ327709 NTD327709 NJH327709 MZL327709 MPP327709 MFT327709 LVX327709 LMB327709 LCF327709 KSJ327709 KIN327709 JYR327709 JOV327709 JEZ327709 IVD327709 ILH327709 IBL327709 HRP327709 HHT327709 GXX327709 GOB327709 GEF327709 FUJ327709 FKN327709 FAR327709 EQV327709 EGZ327709 DXD327709 DNH327709 DDL327709 CTP327709 CJT327709 BZX327709 BQB327709 BGF327709 AWJ327709 AMN327709 ACR327709 SV327709 IZ327709 D327711 WVL262173 WLP262173 WBT262173 VRX262173 VIB262173 UYF262173 UOJ262173 UEN262173 TUR262173 TKV262173 TAZ262173 SRD262173 SHH262173 RXL262173 RNP262173 RDT262173 QTX262173 QKB262173 QAF262173 PQJ262173 PGN262173 OWR262173 OMV262173 OCZ262173 NTD262173 NJH262173 MZL262173 MPP262173 MFT262173 LVX262173 LMB262173 LCF262173 KSJ262173 KIN262173 JYR262173 JOV262173 JEZ262173 IVD262173 ILH262173 IBL262173 HRP262173 HHT262173 GXX262173 GOB262173 GEF262173 FUJ262173 FKN262173 FAR262173 EQV262173 EGZ262173 DXD262173 DNH262173 DDL262173 CTP262173 CJT262173 BZX262173 BQB262173 BGF262173 AWJ262173 AMN262173 ACR262173 SV262173 IZ262173 D262175 WVL196637 WLP196637 WBT196637 VRX196637 VIB196637 UYF196637 UOJ196637 UEN196637 TUR196637 TKV196637 TAZ196637 SRD196637 SHH196637 RXL196637 RNP196637 RDT196637 QTX196637 QKB196637 QAF196637 PQJ196637 PGN196637 OWR196637 OMV196637 OCZ196637 NTD196637 NJH196637 MZL196637 MPP196637 MFT196637 LVX196637 LMB196637 LCF196637 KSJ196637 KIN196637 JYR196637 JOV196637 JEZ196637 IVD196637 ILH196637 IBL196637 HRP196637 HHT196637 GXX196637 GOB196637 GEF196637 FUJ196637 FKN196637 FAR196637 EQV196637 EGZ196637 DXD196637 DNH196637 DDL196637 CTP196637 CJT196637 BZX196637 BQB196637 BGF196637 AWJ196637 AMN196637 ACR196637 SV196637 IZ196637 D196639 WVL131101 WLP131101 WBT131101 VRX131101 VIB131101 UYF131101 UOJ131101 UEN131101 TUR131101 TKV131101 TAZ131101 SRD131101 SHH131101 RXL131101 RNP131101 RDT131101 QTX131101 QKB131101 QAF131101 PQJ131101 PGN131101 OWR131101 OMV131101 OCZ131101 NTD131101 NJH131101 MZL131101 MPP131101 MFT131101 LVX131101 LMB131101 LCF131101 KSJ131101 KIN131101 JYR131101 JOV131101 JEZ131101 IVD131101 ILH131101 IBL131101 HRP131101 HHT131101 GXX131101 GOB131101 GEF131101 FUJ131101 FKN131101 FAR131101 EQV131101 EGZ131101 DXD131101 DNH131101 DDL131101 CTP131101 CJT131101 BZX131101 BQB131101 BGF131101 AWJ131101 AMN131101 ACR131101 SV131101 IZ131101 D131103 WVL65565 WLP65565 WBT65565 VRX65565 VIB65565 UYF65565 UOJ65565 UEN65565 TUR65565 TKV65565 TAZ65565 SRD65565 SHH65565 RXL65565 RNP65565 RDT65565 QTX65565 QKB65565 QAF65565 PQJ65565 PGN65565 OWR65565 OMV65565 OCZ65565 NTD65565 NJH65565 MZL65565 MPP65565 MFT65565 LVX65565 LMB65565 LCF65565 KSJ65565 KIN65565 JYR65565 JOV65565 JEZ65565 IVD65565 ILH65565 IBL65565 HRP65565 HHT65565 GXX65565 GOB65565 GEF65565 FUJ65565 FKN65565 FAR65565 EQV65565 EGZ65565 DXD65565 DNH65565 DDL65565 CTP65565 CJT65565 BZX65565 BQB65565 BGF65565 AWJ65565 AMN65565 ACR65565 SV65565 IZ65565 D65567 WVL29 WLP29 WBT29 VRX29 VIB29 UYF29 UOJ29 UEN29 TUR29 TKV29 TAZ29 SRD29 SHH29 RXL29 RNP29 RDT29 QTX29 QKB29 QAF29 PQJ29 PGN29 OWR29 OMV29 OCZ29 NTD29 NJH29 MZL29 MPP29 MFT29 LVX29 LMB29 LCF29 KSJ29 KIN29 JYR29 JOV29 JEZ29 IVD29 ILH29 IBL29 HRP29 HHT29 GXX29 GOB29 GEF29 FUJ29 FKN29 FAR29 EQV29 EGZ29 DXD29 DNH29 DDL29 CTP29 CJT29 BZX29 BQB29 BGF29 AWJ29 AMN29 ACR29 SV29 IZ29 AWJ35 WVL983115 WLP983115 WBT983115 VRX983115 VIB983115 UYF983115 UOJ983115 UEN983115 TUR983115 TKV983115 TAZ983115 SRD983115 SHH983115 RXL983115 RNP983115 RDT983115 QTX983115 QKB983115 QAF983115 PQJ983115 PGN983115 OWR983115 OMV983115 OCZ983115 NTD983115 NJH983115 MZL983115 MPP983115 MFT983115 LVX983115 LMB983115 LCF983115 KSJ983115 KIN983115 JYR983115 JOV983115 JEZ983115 IVD983115 ILH983115 IBL983115 HRP983115 HHT983115 GXX983115 GOB983115 GEF983115 FUJ983115 FKN983115 FAR983115 EQV983115 EGZ983115 DXD983115 DNH983115 DDL983115 CTP983115 CJT983115 BZX983115 BQB983115 BGF983115 AWJ983115 AMN983115 ACR983115 SV983115 IZ983115 D983117 WVL917579 WLP917579 WBT917579 VRX917579 VIB917579 UYF917579 UOJ917579 UEN917579 TUR917579 TKV917579 TAZ917579 SRD917579 SHH917579 RXL917579 RNP917579 RDT917579 QTX917579 QKB917579 QAF917579 PQJ917579 PGN917579 OWR917579 OMV917579 OCZ917579 NTD917579 NJH917579 MZL917579 MPP917579 MFT917579 LVX917579 LMB917579 LCF917579 KSJ917579 KIN917579 JYR917579 JOV917579 JEZ917579 IVD917579 ILH917579 IBL917579 HRP917579 HHT917579 GXX917579 GOB917579 GEF917579 FUJ917579 FKN917579 FAR917579 EQV917579 EGZ917579 DXD917579 DNH917579 DDL917579 CTP917579 CJT917579 BZX917579 BQB917579 BGF917579 AWJ917579 AMN917579 ACR917579 SV917579 IZ917579 D917581 WVL852043 WLP852043 WBT852043 VRX852043 VIB852043 UYF852043 UOJ852043 UEN852043 TUR852043 TKV852043 TAZ852043 SRD852043 SHH852043 RXL852043 RNP852043 RDT852043 QTX852043 QKB852043 QAF852043 PQJ852043 PGN852043 OWR852043 OMV852043 OCZ852043 NTD852043 NJH852043 MZL852043 MPP852043 MFT852043 LVX852043 LMB852043 LCF852043 KSJ852043 KIN852043 JYR852043 JOV852043 JEZ852043 IVD852043 ILH852043 IBL852043 HRP852043 HHT852043 GXX852043 GOB852043 GEF852043 FUJ852043 FKN852043 FAR852043 EQV852043 EGZ852043 DXD852043 DNH852043 DDL852043 CTP852043 CJT852043 BZX852043 BQB852043 BGF852043 AWJ852043 AMN852043 ACR852043 SV852043 IZ852043 D852045 WVL786507 WLP786507 WBT786507 VRX786507 VIB786507 UYF786507 UOJ786507 UEN786507 TUR786507 TKV786507 TAZ786507 SRD786507 SHH786507 RXL786507 RNP786507 RDT786507 QTX786507 QKB786507 QAF786507 PQJ786507 PGN786507 OWR786507 OMV786507 OCZ786507 NTD786507 NJH786507 MZL786507 MPP786507 MFT786507 LVX786507 LMB786507 LCF786507 KSJ786507 KIN786507 JYR786507 JOV786507 JEZ786507 IVD786507 ILH786507 IBL786507 HRP786507 HHT786507 GXX786507 GOB786507 GEF786507 FUJ786507 FKN786507 FAR786507 EQV786507 EGZ786507 DXD786507 DNH786507 DDL786507 CTP786507 CJT786507 BZX786507 BQB786507 BGF786507 AWJ786507 AMN786507 ACR786507 SV786507 IZ786507 D786509 WVL720971 WLP720971 WBT720971 VRX720971 VIB720971 UYF720971 UOJ720971 UEN720971 TUR720971 TKV720971 TAZ720971 SRD720971 SHH720971 RXL720971 RNP720971 RDT720971 QTX720971 QKB720971 QAF720971 PQJ720971 PGN720971 OWR720971 OMV720971 OCZ720971 NTD720971 NJH720971 MZL720971 MPP720971 MFT720971 LVX720971 LMB720971 LCF720971 KSJ720971 KIN720971 JYR720971 JOV720971 JEZ720971 IVD720971 ILH720971 IBL720971 HRP720971 HHT720971 GXX720971 GOB720971 GEF720971 FUJ720971 FKN720971 FAR720971 EQV720971 EGZ720971 DXD720971 DNH720971 DDL720971 CTP720971 CJT720971 BZX720971 BQB720971 BGF720971 AWJ720971 AMN720971 ACR720971 SV720971 IZ720971 D720973 WVL655435 WLP655435 WBT655435 VRX655435 VIB655435 UYF655435 UOJ655435 UEN655435 TUR655435 TKV655435 TAZ655435 SRD655435 SHH655435 RXL655435 RNP655435 RDT655435 QTX655435 QKB655435 QAF655435 PQJ655435 PGN655435 OWR655435 OMV655435 OCZ655435 NTD655435 NJH655435 MZL655435 MPP655435 MFT655435 LVX655435 LMB655435 LCF655435 KSJ655435 KIN655435 JYR655435 JOV655435 JEZ655435 IVD655435 ILH655435 IBL655435 HRP655435 HHT655435 GXX655435 GOB655435 GEF655435 FUJ655435 FKN655435 FAR655435 EQV655435 EGZ655435 DXD655435 DNH655435 DDL655435 CTP655435 CJT655435 BZX655435 BQB655435 BGF655435 AWJ655435 AMN655435 ACR655435 SV655435 IZ655435 D655437 WVL589899 WLP589899 WBT589899 VRX589899 VIB589899 UYF589899 UOJ589899 UEN589899 TUR589899 TKV589899 TAZ589899 SRD589899 SHH589899 RXL589899 RNP589899 RDT589899 QTX589899 QKB589899 QAF589899 PQJ589899 PGN589899 OWR589899 OMV589899 OCZ589899 NTD589899 NJH589899 MZL589899 MPP589899 MFT589899 LVX589899 LMB589899 LCF589899 KSJ589899 KIN589899 JYR589899 JOV589899 JEZ589899 IVD589899 ILH589899 IBL589899 HRP589899 HHT589899 GXX589899 GOB589899 GEF589899 FUJ589899 FKN589899 FAR589899 EQV589899 EGZ589899 DXD589899 DNH589899 DDL589899 CTP589899 CJT589899 BZX589899 BQB589899 BGF589899 AWJ589899 AMN589899 ACR589899 SV589899 IZ589899 D589901 WVL524363 WLP524363 WBT524363 VRX524363 VIB524363 UYF524363 UOJ524363 UEN524363 TUR524363 TKV524363 TAZ524363 SRD524363 SHH524363 RXL524363 RNP524363 RDT524363 QTX524363 QKB524363 QAF524363 PQJ524363 PGN524363 OWR524363 OMV524363 OCZ524363 NTD524363 NJH524363 MZL524363 MPP524363 MFT524363 LVX524363 LMB524363 LCF524363 KSJ524363 KIN524363 JYR524363 JOV524363 JEZ524363 IVD524363 ILH524363 IBL524363 HRP524363 HHT524363 GXX524363 GOB524363 GEF524363 FUJ524363 FKN524363 FAR524363 EQV524363 EGZ524363 DXD524363 DNH524363 DDL524363 CTP524363 CJT524363 BZX524363 BQB524363 BGF524363 AWJ524363 AMN524363 ACR524363 SV524363 IZ524363 D524365 WVL458827 WLP458827 WBT458827 VRX458827 VIB458827 UYF458827 UOJ458827 UEN458827 TUR458827 TKV458827 TAZ458827 SRD458827 SHH458827 RXL458827 RNP458827 RDT458827 QTX458827 QKB458827 QAF458827 PQJ458827 PGN458827 OWR458827 OMV458827 OCZ458827 NTD458827 NJH458827 MZL458827 MPP458827 MFT458827 LVX458827 LMB458827 LCF458827 KSJ458827 KIN458827 JYR458827 JOV458827 JEZ458827 IVD458827 ILH458827 IBL458827 HRP458827 HHT458827 GXX458827 GOB458827 GEF458827 FUJ458827 FKN458827 FAR458827 EQV458827 EGZ458827 DXD458827 DNH458827 DDL458827 CTP458827 CJT458827 BZX458827 BQB458827 BGF458827 AWJ458827 AMN458827 ACR458827 SV458827 IZ458827 D458829 WVL393291 WLP393291 WBT393291 VRX393291 VIB393291 UYF393291 UOJ393291 UEN393291 TUR393291 TKV393291 TAZ393291 SRD393291 SHH393291 RXL393291 RNP393291 RDT393291 QTX393291 QKB393291 QAF393291 PQJ393291 PGN393291 OWR393291 OMV393291 OCZ393291 NTD393291 NJH393291 MZL393291 MPP393291 MFT393291 LVX393291 LMB393291 LCF393291 KSJ393291 KIN393291 JYR393291 JOV393291 JEZ393291 IVD393291 ILH393291 IBL393291 HRP393291 HHT393291 GXX393291 GOB393291 GEF393291 FUJ393291 FKN393291 FAR393291 EQV393291 EGZ393291 DXD393291 DNH393291 DDL393291 CTP393291 CJT393291 BZX393291 BQB393291 BGF393291 AWJ393291 AMN393291 ACR393291 SV393291 IZ393291 D393293 WVL327755 WLP327755 WBT327755 VRX327755 VIB327755 UYF327755 UOJ327755 UEN327755 TUR327755 TKV327755 TAZ327755 SRD327755 SHH327755 RXL327755 RNP327755 RDT327755 QTX327755 QKB327755 QAF327755 PQJ327755 PGN327755 OWR327755 OMV327755 OCZ327755 NTD327755 NJH327755 MZL327755 MPP327755 MFT327755 LVX327755 LMB327755 LCF327755 KSJ327755 KIN327755 JYR327755 JOV327755 JEZ327755 IVD327755 ILH327755 IBL327755 HRP327755 HHT327755 GXX327755 GOB327755 GEF327755 FUJ327755 FKN327755 FAR327755 EQV327755 EGZ327755 DXD327755 DNH327755 DDL327755 CTP327755 CJT327755 BZX327755 BQB327755 BGF327755 AWJ327755 AMN327755 ACR327755 SV327755 IZ327755 D327757 WVL262219 WLP262219 WBT262219 VRX262219 VIB262219 UYF262219 UOJ262219 UEN262219 TUR262219 TKV262219 TAZ262219 SRD262219 SHH262219 RXL262219 RNP262219 RDT262219 QTX262219 QKB262219 QAF262219 PQJ262219 PGN262219 OWR262219 OMV262219 OCZ262219 NTD262219 NJH262219 MZL262219 MPP262219 MFT262219 LVX262219 LMB262219 LCF262219 KSJ262219 KIN262219 JYR262219 JOV262219 JEZ262219 IVD262219 ILH262219 IBL262219 HRP262219 HHT262219 GXX262219 GOB262219 GEF262219 FUJ262219 FKN262219 FAR262219 EQV262219 EGZ262219 DXD262219 DNH262219 DDL262219 CTP262219 CJT262219 BZX262219 BQB262219 BGF262219 AWJ262219 AMN262219 ACR262219 SV262219 IZ262219 D262221 WVL196683 WLP196683 WBT196683 VRX196683 VIB196683 UYF196683 UOJ196683 UEN196683 TUR196683 TKV196683 TAZ196683 SRD196683 SHH196683 RXL196683 RNP196683 RDT196683 QTX196683 QKB196683 QAF196683 PQJ196683 PGN196683 OWR196683 OMV196683 OCZ196683 NTD196683 NJH196683 MZL196683 MPP196683 MFT196683 LVX196683 LMB196683 LCF196683 KSJ196683 KIN196683 JYR196683 JOV196683 JEZ196683 IVD196683 ILH196683 IBL196683 HRP196683 HHT196683 GXX196683 GOB196683 GEF196683 FUJ196683 FKN196683 FAR196683 EQV196683 EGZ196683 DXD196683 DNH196683 DDL196683 CTP196683 CJT196683 BZX196683 BQB196683 BGF196683 AWJ196683 AMN196683 ACR196683 SV196683 IZ196683 D196685 WVL131147 WLP131147 WBT131147 VRX131147 VIB131147 UYF131147 UOJ131147 UEN131147 TUR131147 TKV131147 TAZ131147 SRD131147 SHH131147 RXL131147 RNP131147 RDT131147 QTX131147 QKB131147 QAF131147 PQJ131147 PGN131147 OWR131147 OMV131147 OCZ131147 NTD131147 NJH131147 MZL131147 MPP131147 MFT131147 LVX131147 LMB131147 LCF131147 KSJ131147 KIN131147 JYR131147 JOV131147 JEZ131147 IVD131147 ILH131147 IBL131147 HRP131147 HHT131147 GXX131147 GOB131147 GEF131147 FUJ131147 FKN131147 FAR131147 EQV131147 EGZ131147 DXD131147 DNH131147 DDL131147 CTP131147 CJT131147 BZX131147 BQB131147 BGF131147 AWJ131147 AMN131147 ACR131147 SV131147 IZ131147 D131149 WVL65611 WLP65611 WBT65611 VRX65611 VIB65611 UYF65611 UOJ65611 UEN65611 TUR65611 TKV65611 TAZ65611 SRD65611 SHH65611 RXL65611 RNP65611 RDT65611 QTX65611 QKB65611 QAF65611 PQJ65611 PGN65611 OWR65611 OMV65611 OCZ65611 NTD65611 NJH65611 MZL65611 MPP65611 MFT65611 LVX65611 LMB65611 LCF65611 KSJ65611 KIN65611 JYR65611 JOV65611 JEZ65611 IVD65611 ILH65611 IBL65611 HRP65611 HHT65611 GXX65611 GOB65611 GEF65611 FUJ65611 FKN65611 FAR65611 EQV65611 EGZ65611 DXD65611 DNH65611 DDL65611 CTP65611 CJT65611 BZX65611 BQB65611 BGF65611 AWJ65611 AMN65611 ACR65611 SV65611 IZ65611 D65613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DNH35 WVL983075 WLP983075 WBT983075 VRX983075 VIB983075 UYF983075 UOJ983075 UEN983075 TUR983075 TKV983075 TAZ983075 SRD983075 SHH983075 RXL983075 RNP983075 RDT983075 QTX983075 QKB983075 QAF983075 PQJ983075 PGN983075 OWR983075 OMV983075 OCZ983075 NTD983075 NJH983075 MZL983075 MPP983075 MFT983075 LVX983075 LMB983075 LCF983075 KSJ983075 KIN983075 JYR983075 JOV983075 JEZ983075 IVD983075 ILH983075 IBL983075 HRP983075 HHT983075 GXX983075 GOB983075 GEF983075 FUJ983075 FKN983075 FAR983075 EQV983075 EGZ983075 DXD983075 DNH983075 DDL983075 CTP983075 CJT983075 BZX983075 BQB983075 BGF983075 AWJ983075 AMN983075 ACR983075 SV983075 IZ983075 D983077 WVL917539 WLP917539 WBT917539 VRX917539 VIB917539 UYF917539 UOJ917539 UEN917539 TUR917539 TKV917539 TAZ917539 SRD917539 SHH917539 RXL917539 RNP917539 RDT917539 QTX917539 QKB917539 QAF917539 PQJ917539 PGN917539 OWR917539 OMV917539 OCZ917539 NTD917539 NJH917539 MZL917539 MPP917539 MFT917539 LVX917539 LMB917539 LCF917539 KSJ917539 KIN917539 JYR917539 JOV917539 JEZ917539 IVD917539 ILH917539 IBL917539 HRP917539 HHT917539 GXX917539 GOB917539 GEF917539 FUJ917539 FKN917539 FAR917539 EQV917539 EGZ917539 DXD917539 DNH917539 DDL917539 CTP917539 CJT917539 BZX917539 BQB917539 BGF917539 AWJ917539 AMN917539 ACR917539 SV917539 IZ917539 D917541 WVL852003 WLP852003 WBT852003 VRX852003 VIB852003 UYF852003 UOJ852003 UEN852003 TUR852003 TKV852003 TAZ852003 SRD852003 SHH852003 RXL852003 RNP852003 RDT852003 QTX852003 QKB852003 QAF852003 PQJ852003 PGN852003 OWR852003 OMV852003 OCZ852003 NTD852003 NJH852003 MZL852003 MPP852003 MFT852003 LVX852003 LMB852003 LCF852003 KSJ852003 KIN852003 JYR852003 JOV852003 JEZ852003 IVD852003 ILH852003 IBL852003 HRP852003 HHT852003 GXX852003 GOB852003 GEF852003 FUJ852003 FKN852003 FAR852003 EQV852003 EGZ852003 DXD852003 DNH852003 DDL852003 CTP852003 CJT852003 BZX852003 BQB852003 BGF852003 AWJ852003 AMN852003 ACR852003 SV852003 IZ852003 D852005 WVL786467 WLP786467 WBT786467 VRX786467 VIB786467 UYF786467 UOJ786467 UEN786467 TUR786467 TKV786467 TAZ786467 SRD786467 SHH786467 RXL786467 RNP786467 RDT786467 QTX786467 QKB786467 QAF786467 PQJ786467 PGN786467 OWR786467 OMV786467 OCZ786467 NTD786467 NJH786467 MZL786467 MPP786467 MFT786467 LVX786467 LMB786467 LCF786467 KSJ786467 KIN786467 JYR786467 JOV786467 JEZ786467 IVD786467 ILH786467 IBL786467 HRP786467 HHT786467 GXX786467 GOB786467 GEF786467 FUJ786467 FKN786467 FAR786467 EQV786467 EGZ786467 DXD786467 DNH786467 DDL786467 CTP786467 CJT786467 BZX786467 BQB786467 BGF786467 AWJ786467 AMN786467 ACR786467 SV786467 IZ786467 D786469 WVL720931 WLP720931 WBT720931 VRX720931 VIB720931 UYF720931 UOJ720931 UEN720931 TUR720931 TKV720931 TAZ720931 SRD720931 SHH720931 RXL720931 RNP720931 RDT720931 QTX720931 QKB720931 QAF720931 PQJ720931 PGN720931 OWR720931 OMV720931 OCZ720931 NTD720931 NJH720931 MZL720931 MPP720931 MFT720931 LVX720931 LMB720931 LCF720931 KSJ720931 KIN720931 JYR720931 JOV720931 JEZ720931 IVD720931 ILH720931 IBL720931 HRP720931 HHT720931 GXX720931 GOB720931 GEF720931 FUJ720931 FKN720931 FAR720931 EQV720931 EGZ720931 DXD720931 DNH720931 DDL720931 CTP720931 CJT720931 BZX720931 BQB720931 BGF720931 AWJ720931 AMN720931 ACR720931 SV720931 IZ720931 D720933 WVL655395 WLP655395 WBT655395 VRX655395 VIB655395 UYF655395 UOJ655395 UEN655395 TUR655395 TKV655395 TAZ655395 SRD655395 SHH655395 RXL655395 RNP655395 RDT655395 QTX655395 QKB655395 QAF655395 PQJ655395 PGN655395 OWR655395 OMV655395 OCZ655395 NTD655395 NJH655395 MZL655395 MPP655395 MFT655395 LVX655395 LMB655395 LCF655395 KSJ655395 KIN655395 JYR655395 JOV655395 JEZ655395 IVD655395 ILH655395 IBL655395 HRP655395 HHT655395 GXX655395 GOB655395 GEF655395 FUJ655395 FKN655395 FAR655395 EQV655395 EGZ655395 DXD655395 DNH655395 DDL655395 CTP655395 CJT655395 BZX655395 BQB655395 BGF655395 AWJ655395 AMN655395 ACR655395 SV655395 IZ655395 D655397 WVL589859 WLP589859 WBT589859 VRX589859 VIB589859 UYF589859 UOJ589859 UEN589859 TUR589859 TKV589859 TAZ589859 SRD589859 SHH589859 RXL589859 RNP589859 RDT589859 QTX589859 QKB589859 QAF589859 PQJ589859 PGN589859 OWR589859 OMV589859 OCZ589859 NTD589859 NJH589859 MZL589859 MPP589859 MFT589859 LVX589859 LMB589859 LCF589859 KSJ589859 KIN589859 JYR589859 JOV589859 JEZ589859 IVD589859 ILH589859 IBL589859 HRP589859 HHT589859 GXX589859 GOB589859 GEF589859 FUJ589859 FKN589859 FAR589859 EQV589859 EGZ589859 DXD589859 DNH589859 DDL589859 CTP589859 CJT589859 BZX589859 BQB589859 BGF589859 AWJ589859 AMN589859 ACR589859 SV589859 IZ589859 D589861 WVL524323 WLP524323 WBT524323 VRX524323 VIB524323 UYF524323 UOJ524323 UEN524323 TUR524323 TKV524323 TAZ524323 SRD524323 SHH524323 RXL524323 RNP524323 RDT524323 QTX524323 QKB524323 QAF524323 PQJ524323 PGN524323 OWR524323 OMV524323 OCZ524323 NTD524323 NJH524323 MZL524323 MPP524323 MFT524323 LVX524323 LMB524323 LCF524323 KSJ524323 KIN524323 JYR524323 JOV524323 JEZ524323 IVD524323 ILH524323 IBL524323 HRP524323 HHT524323 GXX524323 GOB524323 GEF524323 FUJ524323 FKN524323 FAR524323 EQV524323 EGZ524323 DXD524323 DNH524323 DDL524323 CTP524323 CJT524323 BZX524323 BQB524323 BGF524323 AWJ524323 AMN524323 ACR524323 SV524323 IZ524323 D524325 WVL458787 WLP458787 WBT458787 VRX458787 VIB458787 UYF458787 UOJ458787 UEN458787 TUR458787 TKV458787 TAZ458787 SRD458787 SHH458787 RXL458787 RNP458787 RDT458787 QTX458787 QKB458787 QAF458787 PQJ458787 PGN458787 OWR458787 OMV458787 OCZ458787 NTD458787 NJH458787 MZL458787 MPP458787 MFT458787 LVX458787 LMB458787 LCF458787 KSJ458787 KIN458787 JYR458787 JOV458787 JEZ458787 IVD458787 ILH458787 IBL458787 HRP458787 HHT458787 GXX458787 GOB458787 GEF458787 FUJ458787 FKN458787 FAR458787 EQV458787 EGZ458787 DXD458787 DNH458787 DDL458787 CTP458787 CJT458787 BZX458787 BQB458787 BGF458787 AWJ458787 AMN458787 ACR458787 SV458787 IZ458787 D458789 WVL393251 WLP393251 WBT393251 VRX393251 VIB393251 UYF393251 UOJ393251 UEN393251 TUR393251 TKV393251 TAZ393251 SRD393251 SHH393251 RXL393251 RNP393251 RDT393251 QTX393251 QKB393251 QAF393251 PQJ393251 PGN393251 OWR393251 OMV393251 OCZ393251 NTD393251 NJH393251 MZL393251 MPP393251 MFT393251 LVX393251 LMB393251 LCF393251 KSJ393251 KIN393251 JYR393251 JOV393251 JEZ393251 IVD393251 ILH393251 IBL393251 HRP393251 HHT393251 GXX393251 GOB393251 GEF393251 FUJ393251 FKN393251 FAR393251 EQV393251 EGZ393251 DXD393251 DNH393251 DDL393251 CTP393251 CJT393251 BZX393251 BQB393251 BGF393251 AWJ393251 AMN393251 ACR393251 SV393251 IZ393251 D393253 WVL327715 WLP327715 WBT327715 VRX327715 VIB327715 UYF327715 UOJ327715 UEN327715 TUR327715 TKV327715 TAZ327715 SRD327715 SHH327715 RXL327715 RNP327715 RDT327715 QTX327715 QKB327715 QAF327715 PQJ327715 PGN327715 OWR327715 OMV327715 OCZ327715 NTD327715 NJH327715 MZL327715 MPP327715 MFT327715 LVX327715 LMB327715 LCF327715 KSJ327715 KIN327715 JYR327715 JOV327715 JEZ327715 IVD327715 ILH327715 IBL327715 HRP327715 HHT327715 GXX327715 GOB327715 GEF327715 FUJ327715 FKN327715 FAR327715 EQV327715 EGZ327715 DXD327715 DNH327715 DDL327715 CTP327715 CJT327715 BZX327715 BQB327715 BGF327715 AWJ327715 AMN327715 ACR327715 SV327715 IZ327715 D327717 WVL262179 WLP262179 WBT262179 VRX262179 VIB262179 UYF262179 UOJ262179 UEN262179 TUR262179 TKV262179 TAZ262179 SRD262179 SHH262179 RXL262179 RNP262179 RDT262179 QTX262179 QKB262179 QAF262179 PQJ262179 PGN262179 OWR262179 OMV262179 OCZ262179 NTD262179 NJH262179 MZL262179 MPP262179 MFT262179 LVX262179 LMB262179 LCF262179 KSJ262179 KIN262179 JYR262179 JOV262179 JEZ262179 IVD262179 ILH262179 IBL262179 HRP262179 HHT262179 GXX262179 GOB262179 GEF262179 FUJ262179 FKN262179 FAR262179 EQV262179 EGZ262179 DXD262179 DNH262179 DDL262179 CTP262179 CJT262179 BZX262179 BQB262179 BGF262179 AWJ262179 AMN262179 ACR262179 SV262179 IZ262179 D262181 WVL196643 WLP196643 WBT196643 VRX196643 VIB196643 UYF196643 UOJ196643 UEN196643 TUR196643 TKV196643 TAZ196643 SRD196643 SHH196643 RXL196643 RNP196643 RDT196643 QTX196643 QKB196643 QAF196643 PQJ196643 PGN196643 OWR196643 OMV196643 OCZ196643 NTD196643 NJH196643 MZL196643 MPP196643 MFT196643 LVX196643 LMB196643 LCF196643 KSJ196643 KIN196643 JYR196643 JOV196643 JEZ196643 IVD196643 ILH196643 IBL196643 HRP196643 HHT196643 GXX196643 GOB196643 GEF196643 FUJ196643 FKN196643 FAR196643 EQV196643 EGZ196643 DXD196643 DNH196643 DDL196643 CTP196643 CJT196643 BZX196643 BQB196643 BGF196643 AWJ196643 AMN196643 ACR196643 SV196643 IZ196643 D196645 WVL131107 WLP131107 WBT131107 VRX131107 VIB131107 UYF131107 UOJ131107 UEN131107 TUR131107 TKV131107 TAZ131107 SRD131107 SHH131107 RXL131107 RNP131107 RDT131107 QTX131107 QKB131107 QAF131107 PQJ131107 PGN131107 OWR131107 OMV131107 OCZ131107 NTD131107 NJH131107 MZL131107 MPP131107 MFT131107 LVX131107 LMB131107 LCF131107 KSJ131107 KIN131107 JYR131107 JOV131107 JEZ131107 IVD131107 ILH131107 IBL131107 HRP131107 HHT131107 GXX131107 GOB131107 GEF131107 FUJ131107 FKN131107 FAR131107 EQV131107 EGZ131107 DXD131107 DNH131107 DDL131107 CTP131107 CJT131107 BZX131107 BQB131107 BGF131107 AWJ131107 AMN131107 ACR131107 SV131107 IZ131107 D131109 WVL65571 WLP65571 WBT65571 VRX65571 VIB65571 UYF65571 UOJ65571 UEN65571 TUR65571 TKV65571 TAZ65571 SRD65571 SHH65571 RXL65571 RNP65571 RDT65571 QTX65571 QKB65571 QAF65571 PQJ65571 PGN65571 OWR65571 OMV65571 OCZ65571 NTD65571 NJH65571 MZL65571 MPP65571 MFT65571 LVX65571 LMB65571 LCF65571 KSJ65571 KIN65571 JYR65571 JOV65571 JEZ65571 IVD65571 ILH65571 IBL65571 HRP65571 HHT65571 GXX65571 GOB65571 GEF65571 FUJ65571 FKN65571 FAR65571 EQV65571 EGZ65571 DXD65571 DNH65571 DDL65571 CTP65571 CJT65571 BZX65571 BQB65571 BGF65571 AWJ65571 AMN65571 ACR65571 SV65571 IZ65571 D65573 WVL35 WLP35 WBT35 VRX35 VIB35 UYF35 UOJ35 UEN35 TUR35 TKV35 TAZ35 SRD35 SHH35 RXL35 RNP35 RDT35 QTX35 QKB35 QAF35 PQJ35 PGN35 OWR35 OMV35 OCZ35 NTD35 NJH35 MZL35 MPP35 MFT35 LVX35 LMB35 LCF35 KSJ35 KIN35 JYR35 JOV35 JEZ35 IVD35 ILH35 IBL35 HRP35 HHT35 GXX35 GOB35 GEF35 FUJ35 FKN35 FAR35 EQV35 EGZ35</xm:sqref>
        </x14:dataValidation>
        <x14:dataValidation type="list" allowBlank="1" showInputMessage="1" showErrorMessage="1" xr:uid="{C0668CB8-61AE-4C57-8570-BE0118DF5018}">
          <x14:formula1>
            <xm:f>#REF!</xm:f>
          </x14:formula1>
          <xm:sqref>B2:B119</xm:sqref>
        </x14:dataValidation>
        <x14:dataValidation type="list" allowBlank="1" showInputMessage="1" showErrorMessage="1" error="Not a valid entry" prompt="Please Select One" xr:uid="{0FF2BEE6-766A-4F8B-B8A0-C74BD8D4C2AA}">
          <x14:formula1>
            <xm:f>#REF!</xm:f>
          </x14:formula1>
          <xm:sqref>D86:G87 D92:G93 D98:G99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F1AF-2688-4FB8-88D9-3D4C3DCCB284}">
  <dimension ref="A1:K49"/>
  <sheetViews>
    <sheetView workbookViewId="0">
      <selection activeCell="A2" sqref="A2"/>
    </sheetView>
  </sheetViews>
  <sheetFormatPr defaultColWidth="9.140625" defaultRowHeight="12.75" x14ac:dyDescent="0.2"/>
  <cols>
    <col min="1" max="1" width="13.42578125" style="3" customWidth="1"/>
    <col min="2" max="2" width="34.5703125" style="2" customWidth="1"/>
    <col min="3" max="3" width="72.7109375" style="3" customWidth="1"/>
    <col min="4" max="4" width="25.42578125" style="3" customWidth="1"/>
    <col min="5" max="5" width="24.28515625" style="3" customWidth="1"/>
    <col min="6" max="8" width="25.42578125" style="3" customWidth="1"/>
    <col min="9" max="9" width="26.140625" style="3" customWidth="1"/>
    <col min="10" max="10" width="25.42578125" style="3" customWidth="1"/>
    <col min="11" max="11" width="0.42578125" style="3" customWidth="1"/>
    <col min="12" max="16384" width="9.140625" style="3"/>
  </cols>
  <sheetData>
    <row r="1" spans="1:11" ht="15.75" x14ac:dyDescent="0.25">
      <c r="A1" s="1" t="s">
        <v>606</v>
      </c>
    </row>
    <row r="2" spans="1:11" x14ac:dyDescent="0.2">
      <c r="A2" s="3" t="s">
        <v>0</v>
      </c>
    </row>
    <row r="3" spans="1:11" x14ac:dyDescent="0.2">
      <c r="A3" s="4" t="s">
        <v>1</v>
      </c>
    </row>
    <row r="4" spans="1:11" x14ac:dyDescent="0.2">
      <c r="A4" s="3" t="s">
        <v>2</v>
      </c>
      <c r="C4" s="5" t="s">
        <v>3</v>
      </c>
    </row>
    <row r="6" spans="1:11" ht="15.75" x14ac:dyDescent="0.25">
      <c r="A6" s="1" t="s">
        <v>4</v>
      </c>
    </row>
    <row r="7" spans="1:11" x14ac:dyDescent="0.2">
      <c r="A7" s="3" t="s">
        <v>5</v>
      </c>
    </row>
    <row r="8" spans="1:11" s="6" customFormat="1" x14ac:dyDescent="0.2">
      <c r="A8" s="3"/>
      <c r="B8" s="3"/>
      <c r="C8" s="3"/>
      <c r="D8" s="241" t="s">
        <v>6</v>
      </c>
      <c r="E8" s="242"/>
      <c r="F8" s="242"/>
      <c r="G8" s="242"/>
      <c r="H8" s="242"/>
      <c r="I8" s="242"/>
      <c r="J8" s="243"/>
    </row>
    <row r="9" spans="1:11" s="6" customFormat="1" x14ac:dyDescent="0.25">
      <c r="A9" s="7" t="s">
        <v>7</v>
      </c>
      <c r="B9" s="8" t="s">
        <v>8</v>
      </c>
      <c r="C9" s="9" t="s">
        <v>9</v>
      </c>
      <c r="D9" s="10" t="s">
        <v>10</v>
      </c>
      <c r="E9" s="10" t="s">
        <v>11</v>
      </c>
      <c r="F9" s="10" t="s">
        <v>12</v>
      </c>
      <c r="G9" s="10" t="s">
        <v>13</v>
      </c>
      <c r="H9" s="11" t="s">
        <v>14</v>
      </c>
      <c r="I9" s="12" t="s">
        <v>15</v>
      </c>
      <c r="J9" s="13" t="s">
        <v>16</v>
      </c>
    </row>
    <row r="10" spans="1:11" s="19" customFormat="1" ht="33" customHeight="1" x14ac:dyDescent="0.25">
      <c r="A10" s="14" t="s">
        <v>17</v>
      </c>
      <c r="B10" s="15" t="s">
        <v>18</v>
      </c>
      <c r="C10" s="16" t="s">
        <v>19</v>
      </c>
      <c r="D10" s="17" t="s">
        <v>20</v>
      </c>
      <c r="E10" s="17" t="s">
        <v>20</v>
      </c>
      <c r="F10" s="17" t="s">
        <v>20</v>
      </c>
      <c r="G10" s="17" t="s">
        <v>20</v>
      </c>
      <c r="H10" s="17" t="s">
        <v>20</v>
      </c>
      <c r="I10" s="17" t="s">
        <v>20</v>
      </c>
      <c r="J10" s="17" t="s">
        <v>20</v>
      </c>
      <c r="K10" s="18"/>
    </row>
    <row r="11" spans="1:11" s="19" customFormat="1" ht="24" x14ac:dyDescent="0.25">
      <c r="A11" s="14" t="s">
        <v>21</v>
      </c>
      <c r="B11" s="15" t="s">
        <v>22</v>
      </c>
      <c r="C11" s="20" t="s">
        <v>23</v>
      </c>
      <c r="D11" s="17" t="s">
        <v>24</v>
      </c>
      <c r="E11" s="17" t="s">
        <v>25</v>
      </c>
      <c r="F11" s="17" t="s">
        <v>25</v>
      </c>
      <c r="G11" s="17" t="s">
        <v>25</v>
      </c>
      <c r="H11" s="17" t="s">
        <v>25</v>
      </c>
      <c r="I11" s="17" t="s">
        <v>25</v>
      </c>
      <c r="J11" s="21" t="s">
        <v>25</v>
      </c>
    </row>
    <row r="12" spans="1:11" s="19" customFormat="1" ht="24" x14ac:dyDescent="0.25">
      <c r="A12" s="14" t="s">
        <v>26</v>
      </c>
      <c r="B12" s="22" t="s">
        <v>27</v>
      </c>
      <c r="C12" s="16" t="s">
        <v>28</v>
      </c>
      <c r="D12" s="17" t="s">
        <v>29</v>
      </c>
      <c r="E12" s="17" t="s">
        <v>29</v>
      </c>
      <c r="F12" s="17" t="s">
        <v>29</v>
      </c>
      <c r="G12" s="17" t="s">
        <v>29</v>
      </c>
      <c r="H12" s="17" t="s">
        <v>29</v>
      </c>
      <c r="I12" s="17" t="s">
        <v>29</v>
      </c>
      <c r="J12" s="21" t="s">
        <v>29</v>
      </c>
    </row>
    <row r="13" spans="1:11" s="19" customFormat="1" ht="36" x14ac:dyDescent="0.25">
      <c r="A13" s="14" t="s">
        <v>21</v>
      </c>
      <c r="B13" s="22" t="s">
        <v>30</v>
      </c>
      <c r="C13" s="20" t="s">
        <v>31</v>
      </c>
      <c r="D13" s="17" t="s">
        <v>32</v>
      </c>
      <c r="E13" s="17" t="s">
        <v>32</v>
      </c>
      <c r="F13" s="17" t="s">
        <v>29</v>
      </c>
      <c r="G13" s="17" t="s">
        <v>32</v>
      </c>
      <c r="H13" s="17" t="s">
        <v>32</v>
      </c>
      <c r="I13" s="17" t="s">
        <v>32</v>
      </c>
      <c r="J13" s="21" t="s">
        <v>29</v>
      </c>
    </row>
    <row r="14" spans="1:11" s="19" customFormat="1" ht="24" x14ac:dyDescent="0.25">
      <c r="A14" s="14" t="s">
        <v>33</v>
      </c>
      <c r="B14" s="15" t="s">
        <v>34</v>
      </c>
      <c r="C14" s="20" t="s">
        <v>35</v>
      </c>
      <c r="D14" s="17" t="s">
        <v>36</v>
      </c>
      <c r="E14" s="17" t="s">
        <v>36</v>
      </c>
      <c r="F14" s="17" t="s">
        <v>36</v>
      </c>
      <c r="G14" s="17" t="s">
        <v>36</v>
      </c>
      <c r="H14" s="17" t="s">
        <v>36</v>
      </c>
      <c r="I14" s="17" t="s">
        <v>36</v>
      </c>
      <c r="J14" s="21" t="s">
        <v>37</v>
      </c>
    </row>
    <row r="15" spans="1:11" s="19" customFormat="1" ht="36" x14ac:dyDescent="0.25">
      <c r="A15" s="14" t="s">
        <v>38</v>
      </c>
      <c r="B15" s="15" t="s">
        <v>39</v>
      </c>
      <c r="C15" s="20" t="s">
        <v>40</v>
      </c>
      <c r="D15" s="17" t="s">
        <v>36</v>
      </c>
      <c r="E15" s="17" t="s">
        <v>41</v>
      </c>
      <c r="F15" s="17" t="s">
        <v>41</v>
      </c>
      <c r="G15" s="17" t="s">
        <v>41</v>
      </c>
      <c r="H15" s="17" t="s">
        <v>41</v>
      </c>
      <c r="I15" s="17" t="s">
        <v>41</v>
      </c>
      <c r="J15" s="21" t="s">
        <v>41</v>
      </c>
    </row>
    <row r="16" spans="1:11" s="19" customFormat="1" ht="144" x14ac:dyDescent="0.25">
      <c r="A16" s="14" t="s">
        <v>42</v>
      </c>
      <c r="B16" s="22" t="s">
        <v>43</v>
      </c>
      <c r="C16" s="23" t="s">
        <v>44</v>
      </c>
      <c r="D16" s="17" t="s">
        <v>45</v>
      </c>
      <c r="E16" s="17" t="s">
        <v>45</v>
      </c>
      <c r="F16" s="17" t="s">
        <v>46</v>
      </c>
      <c r="G16" s="17" t="s">
        <v>45</v>
      </c>
      <c r="H16" s="17" t="s">
        <v>47</v>
      </c>
      <c r="I16" s="17" t="s">
        <v>46</v>
      </c>
      <c r="J16" s="21" t="s">
        <v>48</v>
      </c>
    </row>
    <row r="17" spans="1:11" s="19" customFormat="1" ht="132" x14ac:dyDescent="0.25">
      <c r="A17" s="14" t="s">
        <v>49</v>
      </c>
      <c r="B17" s="15" t="s">
        <v>50</v>
      </c>
      <c r="C17" s="16" t="s">
        <v>51</v>
      </c>
      <c r="D17" s="17" t="s">
        <v>52</v>
      </c>
      <c r="E17" s="17" t="s">
        <v>52</v>
      </c>
      <c r="F17" s="17" t="s">
        <v>53</v>
      </c>
      <c r="G17" s="17" t="s">
        <v>54</v>
      </c>
      <c r="H17" s="24" t="s">
        <v>55</v>
      </c>
      <c r="I17" s="17" t="s">
        <v>56</v>
      </c>
      <c r="J17" s="25" t="s">
        <v>57</v>
      </c>
    </row>
    <row r="18" spans="1:11" s="19" customFormat="1" ht="24" x14ac:dyDescent="0.25">
      <c r="A18" s="14" t="s">
        <v>49</v>
      </c>
      <c r="B18" s="15" t="s">
        <v>58</v>
      </c>
      <c r="C18" s="16" t="s">
        <v>59</v>
      </c>
      <c r="D18" s="17" t="s">
        <v>60</v>
      </c>
      <c r="E18" s="26" t="s">
        <v>61</v>
      </c>
      <c r="F18" s="26" t="s">
        <v>61</v>
      </c>
      <c r="G18" s="26" t="s">
        <v>61</v>
      </c>
      <c r="H18" s="17" t="s">
        <v>62</v>
      </c>
      <c r="I18" s="26" t="s">
        <v>61</v>
      </c>
      <c r="J18" s="21" t="s">
        <v>60</v>
      </c>
    </row>
    <row r="19" spans="1:11" s="19" customFormat="1" ht="108" x14ac:dyDescent="0.25">
      <c r="A19" s="14" t="s">
        <v>63</v>
      </c>
      <c r="B19" s="15" t="s">
        <v>64</v>
      </c>
      <c r="C19" s="27" t="s">
        <v>65</v>
      </c>
      <c r="D19" s="17" t="s">
        <v>66</v>
      </c>
      <c r="E19" s="17" t="s">
        <v>67</v>
      </c>
      <c r="F19" s="17" t="s">
        <v>67</v>
      </c>
      <c r="G19" s="17" t="s">
        <v>68</v>
      </c>
      <c r="H19" s="17" t="s">
        <v>67</v>
      </c>
      <c r="I19" s="17" t="s">
        <v>67</v>
      </c>
      <c r="J19" s="21" t="s">
        <v>66</v>
      </c>
    </row>
    <row r="20" spans="1:11" s="19" customFormat="1" ht="60" x14ac:dyDescent="0.25">
      <c r="A20" s="14" t="s">
        <v>63</v>
      </c>
      <c r="B20" s="15" t="s">
        <v>69</v>
      </c>
      <c r="C20" s="16" t="s">
        <v>70</v>
      </c>
      <c r="D20" s="17" t="s">
        <v>62</v>
      </c>
      <c r="E20" s="17" t="s">
        <v>62</v>
      </c>
      <c r="F20" s="17" t="s">
        <v>62</v>
      </c>
      <c r="G20" s="24" t="s">
        <v>71</v>
      </c>
      <c r="H20" s="24" t="s">
        <v>71</v>
      </c>
      <c r="I20" s="24" t="s">
        <v>71</v>
      </c>
      <c r="J20" s="21" t="s">
        <v>62</v>
      </c>
    </row>
    <row r="21" spans="1:11" s="19" customFormat="1" ht="108" x14ac:dyDescent="0.25">
      <c r="A21" s="14" t="s">
        <v>72</v>
      </c>
      <c r="B21" s="15" t="s">
        <v>73</v>
      </c>
      <c r="C21" s="23" t="s">
        <v>74</v>
      </c>
      <c r="D21" s="24" t="s">
        <v>75</v>
      </c>
      <c r="E21" s="24" t="s">
        <v>76</v>
      </c>
      <c r="F21" s="24" t="s">
        <v>77</v>
      </c>
      <c r="G21" s="24" t="s">
        <v>75</v>
      </c>
      <c r="H21" s="24" t="s">
        <v>77</v>
      </c>
      <c r="I21" s="24" t="s">
        <v>77</v>
      </c>
      <c r="J21" s="25" t="s">
        <v>78</v>
      </c>
    </row>
    <row r="22" spans="1:11" s="19" customFormat="1" ht="60" x14ac:dyDescent="0.25">
      <c r="A22" s="14" t="s">
        <v>79</v>
      </c>
      <c r="B22" s="15" t="s">
        <v>80</v>
      </c>
      <c r="C22" s="23" t="s">
        <v>81</v>
      </c>
      <c r="D22" s="24" t="s">
        <v>82</v>
      </c>
      <c r="E22" s="26" t="s">
        <v>61</v>
      </c>
      <c r="F22" s="17" t="s">
        <v>77</v>
      </c>
      <c r="G22" s="24" t="s">
        <v>61</v>
      </c>
      <c r="H22" s="17" t="s">
        <v>62</v>
      </c>
      <c r="I22" s="17" t="s">
        <v>77</v>
      </c>
      <c r="J22" s="21" t="s">
        <v>77</v>
      </c>
    </row>
    <row r="23" spans="1:11" s="19" customFormat="1" ht="48" x14ac:dyDescent="0.25">
      <c r="A23" s="28" t="s">
        <v>83</v>
      </c>
      <c r="B23" s="29" t="s">
        <v>84</v>
      </c>
      <c r="C23" s="30" t="s">
        <v>85</v>
      </c>
      <c r="D23" s="26" t="s">
        <v>77</v>
      </c>
      <c r="E23" s="26" t="s">
        <v>77</v>
      </c>
      <c r="F23" s="26" t="s">
        <v>86</v>
      </c>
      <c r="G23" s="26" t="s">
        <v>77</v>
      </c>
      <c r="H23" s="26" t="s">
        <v>86</v>
      </c>
      <c r="I23" s="26" t="s">
        <v>86</v>
      </c>
      <c r="J23" s="21" t="s">
        <v>78</v>
      </c>
    </row>
    <row r="24" spans="1:11" s="19" customFormat="1" ht="120" x14ac:dyDescent="0.25">
      <c r="A24" s="28" t="s">
        <v>87</v>
      </c>
      <c r="B24" s="29" t="s">
        <v>88</v>
      </c>
      <c r="C24" s="30" t="s">
        <v>89</v>
      </c>
      <c r="D24" s="31" t="s">
        <v>90</v>
      </c>
      <c r="E24" s="26" t="s">
        <v>91</v>
      </c>
      <c r="F24" s="31" t="s">
        <v>25</v>
      </c>
      <c r="G24" s="26" t="s">
        <v>92</v>
      </c>
      <c r="H24" s="31" t="s">
        <v>93</v>
      </c>
      <c r="I24" s="26" t="s">
        <v>94</v>
      </c>
      <c r="J24" s="26" t="s">
        <v>78</v>
      </c>
      <c r="K24" s="32"/>
    </row>
    <row r="25" spans="1:11" s="19" customFormat="1" x14ac:dyDescent="0.25">
      <c r="A25" s="33"/>
      <c r="B25" s="34"/>
      <c r="C25" s="35"/>
      <c r="D25" s="36"/>
      <c r="E25" s="36"/>
      <c r="F25" s="37"/>
      <c r="G25" s="36"/>
      <c r="H25" s="37"/>
      <c r="I25" s="36"/>
      <c r="J25" s="36"/>
    </row>
    <row r="26" spans="1:11" ht="15.75" x14ac:dyDescent="0.25">
      <c r="A26" s="1" t="s">
        <v>95</v>
      </c>
    </row>
    <row r="27" spans="1:11" s="19" customFormat="1" ht="180" x14ac:dyDescent="0.25">
      <c r="A27" s="38" t="s">
        <v>96</v>
      </c>
      <c r="B27" s="15" t="s">
        <v>97</v>
      </c>
      <c r="C27" s="23" t="s">
        <v>98</v>
      </c>
      <c r="D27" s="24" t="s">
        <v>99</v>
      </c>
      <c r="E27" s="17" t="s">
        <v>100</v>
      </c>
      <c r="F27" s="17" t="s">
        <v>101</v>
      </c>
      <c r="G27" s="17" t="s">
        <v>102</v>
      </c>
      <c r="H27" s="24" t="s">
        <v>103</v>
      </c>
      <c r="I27" s="17" t="s">
        <v>104</v>
      </c>
      <c r="J27" s="39" t="s">
        <v>105</v>
      </c>
      <c r="K27" s="32"/>
    </row>
    <row r="28" spans="1:11" s="19" customFormat="1" ht="144" x14ac:dyDescent="0.25">
      <c r="A28" s="40" t="s">
        <v>96</v>
      </c>
      <c r="B28" s="41" t="s">
        <v>106</v>
      </c>
      <c r="C28" s="42" t="s">
        <v>107</v>
      </c>
      <c r="D28" s="31" t="s">
        <v>108</v>
      </c>
      <c r="E28" s="31" t="s">
        <v>109</v>
      </c>
      <c r="F28" s="31" t="s">
        <v>110</v>
      </c>
      <c r="G28" s="31" t="s">
        <v>111</v>
      </c>
      <c r="H28" s="31" t="s">
        <v>112</v>
      </c>
      <c r="I28" s="31" t="s">
        <v>113</v>
      </c>
      <c r="J28" s="43" t="s">
        <v>114</v>
      </c>
    </row>
    <row r="29" spans="1:11" s="19" customFormat="1" ht="96" x14ac:dyDescent="0.25">
      <c r="A29" s="38" t="s">
        <v>96</v>
      </c>
      <c r="B29" s="15" t="s">
        <v>115</v>
      </c>
      <c r="C29" s="16" t="s">
        <v>116</v>
      </c>
      <c r="D29" s="17" t="s">
        <v>117</v>
      </c>
      <c r="E29" s="17" t="s">
        <v>118</v>
      </c>
      <c r="F29" s="17" t="s">
        <v>118</v>
      </c>
      <c r="G29" s="17" t="s">
        <v>119</v>
      </c>
      <c r="H29" s="17" t="s">
        <v>120</v>
      </c>
      <c r="I29" s="17" t="s">
        <v>118</v>
      </c>
      <c r="J29" s="21" t="s">
        <v>121</v>
      </c>
    </row>
    <row r="30" spans="1:11" s="19" customFormat="1" ht="180" x14ac:dyDescent="0.25">
      <c r="A30" s="38" t="s">
        <v>96</v>
      </c>
      <c r="B30" s="15" t="s">
        <v>122</v>
      </c>
      <c r="C30" s="44" t="s">
        <v>123</v>
      </c>
      <c r="D30" s="17" t="s">
        <v>124</v>
      </c>
      <c r="E30" s="17" t="s">
        <v>125</v>
      </c>
      <c r="F30" s="17" t="s">
        <v>126</v>
      </c>
      <c r="G30" s="24" t="s">
        <v>127</v>
      </c>
      <c r="H30" s="17" t="s">
        <v>128</v>
      </c>
      <c r="I30" s="17" t="s">
        <v>129</v>
      </c>
      <c r="J30" s="21" t="s">
        <v>130</v>
      </c>
    </row>
    <row r="31" spans="1:11" s="19" customFormat="1" ht="60" x14ac:dyDescent="0.25">
      <c r="A31" s="40" t="s">
        <v>96</v>
      </c>
      <c r="B31" s="15" t="s">
        <v>131</v>
      </c>
      <c r="C31" s="23" t="s">
        <v>132</v>
      </c>
      <c r="D31" s="24" t="s">
        <v>133</v>
      </c>
      <c r="E31" s="24" t="s">
        <v>134</v>
      </c>
      <c r="F31" s="24" t="s">
        <v>134</v>
      </c>
      <c r="G31" s="24" t="s">
        <v>134</v>
      </c>
      <c r="H31" s="24" t="s">
        <v>134</v>
      </c>
      <c r="I31" s="24" t="s">
        <v>134</v>
      </c>
      <c r="J31" s="45" t="s">
        <v>134</v>
      </c>
      <c r="K31" s="32"/>
    </row>
    <row r="32" spans="1:11" s="19" customFormat="1" x14ac:dyDescent="0.25">
      <c r="A32" s="38" t="s">
        <v>96</v>
      </c>
      <c r="B32" s="15" t="s">
        <v>135</v>
      </c>
      <c r="C32" s="16" t="s">
        <v>136</v>
      </c>
      <c r="D32" s="46" t="s">
        <v>137</v>
      </c>
      <c r="E32" s="46" t="s">
        <v>137</v>
      </c>
      <c r="F32" s="46" t="s">
        <v>137</v>
      </c>
      <c r="G32" s="46" t="s">
        <v>137</v>
      </c>
      <c r="H32" s="46" t="s">
        <v>137</v>
      </c>
      <c r="I32" s="46" t="s">
        <v>137</v>
      </c>
      <c r="J32" s="47" t="s">
        <v>137</v>
      </c>
    </row>
    <row r="33" spans="1:10" s="19" customFormat="1" x14ac:dyDescent="0.25">
      <c r="A33" s="40" t="s">
        <v>96</v>
      </c>
      <c r="B33" s="48" t="s">
        <v>138</v>
      </c>
      <c r="C33" s="49" t="s">
        <v>139</v>
      </c>
      <c r="D33" s="50" t="s">
        <v>137</v>
      </c>
      <c r="E33" s="51" t="s">
        <v>137</v>
      </c>
      <c r="F33" s="52" t="s">
        <v>137</v>
      </c>
      <c r="G33" s="52" t="s">
        <v>137</v>
      </c>
      <c r="H33" s="52" t="s">
        <v>137</v>
      </c>
      <c r="I33" s="52" t="s">
        <v>137</v>
      </c>
      <c r="J33" s="52" t="s">
        <v>137</v>
      </c>
    </row>
    <row r="48" spans="1:10" x14ac:dyDescent="0.2">
      <c r="A48" s="53"/>
    </row>
    <row r="49" spans="3:3" x14ac:dyDescent="0.2">
      <c r="C49" s="2"/>
    </row>
  </sheetData>
  <mergeCells count="1">
    <mergeCell ref="D8:J8"/>
  </mergeCells>
  <hyperlinks>
    <hyperlink ref="C4" r:id="rId1" xr:uid="{3FB14DBD-1B00-4C8A-8F70-00F82B5493B1}"/>
  </hyperlinks>
  <pageMargins left="0.23622047244094491" right="0.23622047244094491" top="0.62992125984251968" bottom="0.62992125984251968" header="0.31496062992125984" footer="0.31496062992125984"/>
  <pageSetup paperSize="8" scale="7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426D-3E37-4191-BAD0-E1F6E8734484}">
  <sheetPr>
    <pageSetUpPr fitToPage="1"/>
  </sheetPr>
  <dimension ref="A35:B41"/>
  <sheetViews>
    <sheetView workbookViewId="0"/>
  </sheetViews>
  <sheetFormatPr defaultColWidth="9.140625" defaultRowHeight="12.75" x14ac:dyDescent="0.2"/>
  <cols>
    <col min="1" max="1" width="34.5703125" style="3" customWidth="1"/>
    <col min="2" max="2" width="142.140625" style="3" customWidth="1"/>
    <col min="3" max="16384" width="9.140625" style="3"/>
  </cols>
  <sheetData>
    <row r="35" spans="1:2" x14ac:dyDescent="0.2">
      <c r="A35" s="54" t="s">
        <v>8</v>
      </c>
      <c r="B35" s="54" t="s">
        <v>9</v>
      </c>
    </row>
    <row r="36" spans="1:2" x14ac:dyDescent="0.2">
      <c r="A36" s="55" t="s">
        <v>122</v>
      </c>
      <c r="B36" s="56" t="s">
        <v>140</v>
      </c>
    </row>
    <row r="37" spans="1:2" x14ac:dyDescent="0.2">
      <c r="A37" s="55" t="s">
        <v>141</v>
      </c>
      <c r="B37" s="56" t="s">
        <v>142</v>
      </c>
    </row>
    <row r="38" spans="1:2" x14ac:dyDescent="0.2">
      <c r="A38" s="55" t="s">
        <v>10</v>
      </c>
      <c r="B38" s="56" t="s">
        <v>143</v>
      </c>
    </row>
    <row r="39" spans="1:2" x14ac:dyDescent="0.2">
      <c r="A39" s="57" t="s">
        <v>144</v>
      </c>
      <c r="B39" s="58" t="s">
        <v>145</v>
      </c>
    </row>
    <row r="40" spans="1:2" x14ac:dyDescent="0.2">
      <c r="A40" s="59"/>
      <c r="B40" s="60" t="s">
        <v>146</v>
      </c>
    </row>
    <row r="41" spans="1:2" x14ac:dyDescent="0.2">
      <c r="A41" s="61"/>
      <c r="B41" s="61" t="s">
        <v>147</v>
      </c>
    </row>
  </sheetData>
  <pageMargins left="0.25" right="0.25" top="0.75" bottom="0.75" header="0.3" footer="0.3"/>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6A3A-E667-430D-BD8F-C0FDBF2E039F}">
  <dimension ref="A1:N142"/>
  <sheetViews>
    <sheetView workbookViewId="0">
      <pane ySplit="3" topLeftCell="A4" activePane="bottomLeft" state="frozen"/>
      <selection pane="bottomLeft" activeCell="B1" sqref="B1"/>
    </sheetView>
  </sheetViews>
  <sheetFormatPr defaultRowHeight="12.75" x14ac:dyDescent="0.25"/>
  <cols>
    <col min="1" max="1" width="5.5703125" style="388" customWidth="1"/>
    <col min="2" max="2" width="32.28515625" style="388" customWidth="1"/>
    <col min="3" max="3" width="56.42578125" style="388" customWidth="1"/>
    <col min="4" max="4" width="62.28515625" style="388" customWidth="1"/>
    <col min="5" max="5" width="10.28515625" style="389" customWidth="1"/>
    <col min="6" max="6" width="28.28515625" style="388" bestFit="1" customWidth="1"/>
    <col min="7" max="7" width="26.7109375" style="388" bestFit="1" customWidth="1"/>
    <col min="8" max="8" width="1.85546875" style="388" customWidth="1"/>
    <col min="9" max="9" width="9.140625" style="388"/>
    <col min="10" max="10" width="17.28515625" style="388" bestFit="1" customWidth="1"/>
    <col min="11" max="16384" width="9.140625" style="388"/>
  </cols>
  <sheetData>
    <row r="1" spans="1:7" ht="15.75" x14ac:dyDescent="0.25">
      <c r="A1" s="387" t="s">
        <v>609</v>
      </c>
    </row>
    <row r="3" spans="1:7" ht="38.25" x14ac:dyDescent="0.25">
      <c r="A3" s="390" t="s">
        <v>610</v>
      </c>
      <c r="B3" s="390" t="s">
        <v>611</v>
      </c>
      <c r="C3" s="390" t="s">
        <v>612</v>
      </c>
      <c r="D3" s="390" t="s">
        <v>9</v>
      </c>
      <c r="E3" s="391" t="s">
        <v>149</v>
      </c>
      <c r="F3" s="390" t="s">
        <v>613</v>
      </c>
      <c r="G3" s="390" t="s">
        <v>614</v>
      </c>
    </row>
    <row r="4" spans="1:7" x14ac:dyDescent="0.25">
      <c r="A4" s="392" t="s">
        <v>615</v>
      </c>
      <c r="B4" s="388" t="s">
        <v>171</v>
      </c>
      <c r="C4" s="393" t="s">
        <v>616</v>
      </c>
      <c r="D4" s="393" t="s">
        <v>617</v>
      </c>
      <c r="E4" s="392" t="s">
        <v>618</v>
      </c>
      <c r="F4" s="393" t="s">
        <v>619</v>
      </c>
      <c r="G4" s="388" t="s">
        <v>173</v>
      </c>
    </row>
    <row r="5" spans="1:7" ht="38.25" x14ac:dyDescent="0.25">
      <c r="A5" s="392" t="s">
        <v>615</v>
      </c>
      <c r="B5" s="388" t="s">
        <v>174</v>
      </c>
      <c r="C5" s="393" t="s">
        <v>620</v>
      </c>
      <c r="D5" s="393" t="s">
        <v>621</v>
      </c>
      <c r="E5" s="392" t="s">
        <v>618</v>
      </c>
      <c r="F5" s="393" t="s">
        <v>619</v>
      </c>
      <c r="G5" s="388" t="s">
        <v>175</v>
      </c>
    </row>
    <row r="6" spans="1:7" ht="25.5" x14ac:dyDescent="0.25">
      <c r="A6" s="392" t="s">
        <v>615</v>
      </c>
      <c r="B6" s="388" t="s">
        <v>176</v>
      </c>
      <c r="C6" s="388" t="s">
        <v>177</v>
      </c>
      <c r="D6" s="393" t="s">
        <v>622</v>
      </c>
      <c r="E6" s="392" t="s">
        <v>618</v>
      </c>
      <c r="F6" s="393" t="s">
        <v>623</v>
      </c>
    </row>
    <row r="7" spans="1:7" x14ac:dyDescent="0.25">
      <c r="A7" s="392" t="s">
        <v>615</v>
      </c>
      <c r="B7" s="388" t="s">
        <v>179</v>
      </c>
      <c r="C7" s="388" t="s">
        <v>624</v>
      </c>
      <c r="D7" s="393" t="s">
        <v>625</v>
      </c>
      <c r="E7" s="392" t="s">
        <v>618</v>
      </c>
      <c r="F7" s="393" t="s">
        <v>623</v>
      </c>
    </row>
    <row r="8" spans="1:7" ht="25.5" x14ac:dyDescent="0.25">
      <c r="A8" s="392" t="s">
        <v>615</v>
      </c>
      <c r="B8" s="388" t="s">
        <v>182</v>
      </c>
      <c r="C8" s="388" t="s">
        <v>626</v>
      </c>
      <c r="D8" s="388" t="s">
        <v>627</v>
      </c>
      <c r="E8" s="392" t="s">
        <v>628</v>
      </c>
      <c r="F8" s="393" t="s">
        <v>623</v>
      </c>
    </row>
    <row r="9" spans="1:7" ht="38.25" x14ac:dyDescent="0.25">
      <c r="A9" s="392" t="s">
        <v>615</v>
      </c>
      <c r="B9" s="388" t="s">
        <v>186</v>
      </c>
      <c r="C9" s="388" t="s">
        <v>629</v>
      </c>
      <c r="D9" s="388" t="s">
        <v>630</v>
      </c>
      <c r="E9" s="389" t="s">
        <v>628</v>
      </c>
      <c r="F9" s="393" t="s">
        <v>623</v>
      </c>
    </row>
    <row r="10" spans="1:7" ht="25.5" x14ac:dyDescent="0.25">
      <c r="A10" s="392" t="s">
        <v>615</v>
      </c>
      <c r="B10" s="388" t="s">
        <v>189</v>
      </c>
      <c r="C10" s="388" t="s">
        <v>190</v>
      </c>
      <c r="D10" s="388" t="s">
        <v>631</v>
      </c>
      <c r="E10" s="389" t="s">
        <v>618</v>
      </c>
      <c r="F10" s="393" t="s">
        <v>632</v>
      </c>
    </row>
    <row r="11" spans="1:7" ht="25.5" x14ac:dyDescent="0.25">
      <c r="A11" s="392" t="s">
        <v>615</v>
      </c>
      <c r="B11" s="388" t="s">
        <v>191</v>
      </c>
      <c r="C11" s="388" t="s">
        <v>192</v>
      </c>
      <c r="D11" s="388" t="s">
        <v>633</v>
      </c>
      <c r="E11" s="389" t="s">
        <v>618</v>
      </c>
      <c r="F11" s="393" t="s">
        <v>632</v>
      </c>
    </row>
    <row r="12" spans="1:7" ht="25.5" x14ac:dyDescent="0.25">
      <c r="A12" s="392" t="s">
        <v>615</v>
      </c>
      <c r="B12" s="388" t="s">
        <v>193</v>
      </c>
      <c r="C12" s="388" t="s">
        <v>634</v>
      </c>
      <c r="D12" s="388" t="s">
        <v>635</v>
      </c>
      <c r="E12" s="389" t="s">
        <v>618</v>
      </c>
      <c r="F12" s="393" t="s">
        <v>636</v>
      </c>
    </row>
    <row r="13" spans="1:7" ht="38.25" x14ac:dyDescent="0.25">
      <c r="A13" s="392" t="s">
        <v>615</v>
      </c>
      <c r="B13" s="388" t="s">
        <v>196</v>
      </c>
      <c r="C13" s="388" t="s">
        <v>637</v>
      </c>
      <c r="D13" s="388" t="s">
        <v>638</v>
      </c>
      <c r="E13" s="389" t="s">
        <v>618</v>
      </c>
      <c r="F13" s="388" t="s">
        <v>533</v>
      </c>
    </row>
    <row r="14" spans="1:7" ht="38.25" x14ac:dyDescent="0.25">
      <c r="A14" s="392" t="s">
        <v>615</v>
      </c>
      <c r="B14" s="388" t="s">
        <v>198</v>
      </c>
      <c r="C14" s="388" t="s">
        <v>199</v>
      </c>
      <c r="D14" s="388" t="s">
        <v>639</v>
      </c>
      <c r="E14" s="389" t="s">
        <v>618</v>
      </c>
      <c r="F14" s="388" t="s">
        <v>533</v>
      </c>
    </row>
    <row r="15" spans="1:7" ht="25.5" x14ac:dyDescent="0.25">
      <c r="A15" s="392" t="s">
        <v>615</v>
      </c>
      <c r="B15" s="388" t="s">
        <v>200</v>
      </c>
      <c r="C15" s="388" t="s">
        <v>201</v>
      </c>
      <c r="D15" s="388" t="s">
        <v>640</v>
      </c>
      <c r="E15" s="389" t="s">
        <v>618</v>
      </c>
      <c r="F15" s="388" t="s">
        <v>641</v>
      </c>
    </row>
    <row r="16" spans="1:7" ht="25.5" x14ac:dyDescent="0.25">
      <c r="A16" s="392" t="s">
        <v>615</v>
      </c>
      <c r="B16" s="388" t="s">
        <v>203</v>
      </c>
      <c r="C16" s="388" t="s">
        <v>204</v>
      </c>
      <c r="D16" s="388" t="s">
        <v>642</v>
      </c>
      <c r="E16" s="389" t="s">
        <v>628</v>
      </c>
      <c r="F16" s="393" t="s">
        <v>643</v>
      </c>
    </row>
    <row r="17" spans="1:7" ht="25.5" x14ac:dyDescent="0.25">
      <c r="A17" s="392" t="s">
        <v>615</v>
      </c>
      <c r="B17" s="388" t="s">
        <v>205</v>
      </c>
      <c r="C17" s="388" t="s">
        <v>206</v>
      </c>
      <c r="D17" s="388" t="s">
        <v>644</v>
      </c>
      <c r="E17" s="392" t="s">
        <v>618</v>
      </c>
      <c r="F17" s="388" t="s">
        <v>533</v>
      </c>
    </row>
    <row r="18" spans="1:7" ht="25.5" x14ac:dyDescent="0.25">
      <c r="A18" s="392" t="s">
        <v>615</v>
      </c>
      <c r="B18" s="388" t="s">
        <v>207</v>
      </c>
      <c r="C18" s="388" t="s">
        <v>208</v>
      </c>
      <c r="D18" s="393" t="s">
        <v>645</v>
      </c>
      <c r="E18" s="392" t="s">
        <v>646</v>
      </c>
      <c r="F18" s="393" t="s">
        <v>647</v>
      </c>
      <c r="G18" s="394">
        <v>0.05</v>
      </c>
    </row>
    <row r="19" spans="1:7" ht="25.5" x14ac:dyDescent="0.25">
      <c r="A19" s="392" t="s">
        <v>615</v>
      </c>
      <c r="B19" s="388" t="s">
        <v>209</v>
      </c>
      <c r="C19" s="388" t="s">
        <v>210</v>
      </c>
      <c r="D19" s="388" t="s">
        <v>648</v>
      </c>
      <c r="E19" s="392" t="s">
        <v>646</v>
      </c>
      <c r="F19" s="393" t="s">
        <v>649</v>
      </c>
    </row>
    <row r="20" spans="1:7" ht="25.5" x14ac:dyDescent="0.25">
      <c r="A20" s="392" t="s">
        <v>615</v>
      </c>
      <c r="B20" s="388" t="s">
        <v>211</v>
      </c>
      <c r="C20" s="388" t="s">
        <v>212</v>
      </c>
      <c r="D20" s="388" t="s">
        <v>650</v>
      </c>
      <c r="E20" s="392" t="s">
        <v>618</v>
      </c>
      <c r="F20" s="393" t="s">
        <v>649</v>
      </c>
    </row>
    <row r="21" spans="1:7" ht="25.5" x14ac:dyDescent="0.25">
      <c r="A21" s="392" t="s">
        <v>615</v>
      </c>
      <c r="B21" s="388" t="s">
        <v>213</v>
      </c>
      <c r="C21" s="388" t="s">
        <v>214</v>
      </c>
      <c r="D21" s="388" t="s">
        <v>651</v>
      </c>
      <c r="E21" s="392" t="s">
        <v>646</v>
      </c>
    </row>
    <row r="22" spans="1:7" ht="25.5" x14ac:dyDescent="0.25">
      <c r="A22" s="392" t="s">
        <v>615</v>
      </c>
      <c r="B22" s="388" t="s">
        <v>216</v>
      </c>
      <c r="C22" s="388" t="s">
        <v>217</v>
      </c>
      <c r="D22" s="388" t="s">
        <v>652</v>
      </c>
      <c r="E22" s="392" t="s">
        <v>646</v>
      </c>
    </row>
    <row r="23" spans="1:7" ht="25.5" x14ac:dyDescent="0.25">
      <c r="A23" s="392" t="s">
        <v>615</v>
      </c>
      <c r="B23" s="388" t="s">
        <v>218</v>
      </c>
      <c r="C23" s="388" t="s">
        <v>219</v>
      </c>
      <c r="D23" s="388" t="s">
        <v>653</v>
      </c>
      <c r="E23" s="392" t="s">
        <v>628</v>
      </c>
    </row>
    <row r="24" spans="1:7" ht="38.25" x14ac:dyDescent="0.25">
      <c r="A24" s="392" t="s">
        <v>615</v>
      </c>
      <c r="B24" s="388" t="s">
        <v>220</v>
      </c>
      <c r="C24" s="388" t="s">
        <v>221</v>
      </c>
      <c r="D24" s="393" t="s">
        <v>654</v>
      </c>
      <c r="E24" s="392" t="s">
        <v>618</v>
      </c>
    </row>
    <row r="25" spans="1:7" ht="38.25" x14ac:dyDescent="0.25">
      <c r="A25" s="392" t="s">
        <v>615</v>
      </c>
      <c r="B25" s="388" t="s">
        <v>222</v>
      </c>
      <c r="C25" s="393" t="s">
        <v>655</v>
      </c>
      <c r="D25" s="393" t="s">
        <v>656</v>
      </c>
      <c r="E25" s="392" t="s">
        <v>618</v>
      </c>
    </row>
    <row r="26" spans="1:7" ht="38.25" x14ac:dyDescent="0.25">
      <c r="A26" s="392" t="s">
        <v>615</v>
      </c>
      <c r="B26" s="388" t="s">
        <v>225</v>
      </c>
      <c r="C26" s="393" t="s">
        <v>657</v>
      </c>
      <c r="E26" s="392" t="s">
        <v>618</v>
      </c>
      <c r="F26" s="393" t="s">
        <v>658</v>
      </c>
    </row>
    <row r="27" spans="1:7" x14ac:dyDescent="0.25">
      <c r="A27" s="392" t="s">
        <v>615</v>
      </c>
      <c r="B27" s="388" t="s">
        <v>229</v>
      </c>
      <c r="C27" s="393" t="s">
        <v>659</v>
      </c>
      <c r="E27" s="392" t="s">
        <v>618</v>
      </c>
      <c r="F27" s="388" t="s">
        <v>619</v>
      </c>
    </row>
    <row r="28" spans="1:7" x14ac:dyDescent="0.25">
      <c r="A28" s="392" t="s">
        <v>615</v>
      </c>
      <c r="B28" s="388" t="s">
        <v>233</v>
      </c>
      <c r="C28" s="393" t="s">
        <v>660</v>
      </c>
    </row>
    <row r="29" spans="1:7" x14ac:dyDescent="0.25">
      <c r="A29" s="392" t="s">
        <v>615</v>
      </c>
      <c r="B29" s="388" t="s">
        <v>237</v>
      </c>
    </row>
    <row r="30" spans="1:7" x14ac:dyDescent="0.25">
      <c r="A30" s="392" t="s">
        <v>615</v>
      </c>
      <c r="B30" s="388" t="s">
        <v>240</v>
      </c>
    </row>
    <row r="31" spans="1:7" x14ac:dyDescent="0.25">
      <c r="A31" s="392" t="s">
        <v>615</v>
      </c>
      <c r="B31" s="388" t="s">
        <v>242</v>
      </c>
    </row>
    <row r="32" spans="1:7" x14ac:dyDescent="0.25">
      <c r="A32" s="392" t="s">
        <v>615</v>
      </c>
      <c r="B32" s="388" t="s">
        <v>244</v>
      </c>
    </row>
    <row r="33" spans="1:2" x14ac:dyDescent="0.25">
      <c r="A33" s="392" t="s">
        <v>615</v>
      </c>
      <c r="B33" s="388" t="s">
        <v>246</v>
      </c>
    </row>
    <row r="34" spans="1:2" x14ac:dyDescent="0.25">
      <c r="A34" s="392" t="s">
        <v>615</v>
      </c>
      <c r="B34" s="388" t="s">
        <v>250</v>
      </c>
    </row>
    <row r="35" spans="1:2" x14ac:dyDescent="0.25">
      <c r="A35" s="392" t="s">
        <v>615</v>
      </c>
      <c r="B35" s="388" t="s">
        <v>251</v>
      </c>
    </row>
    <row r="36" spans="1:2" x14ac:dyDescent="0.25">
      <c r="A36" s="392" t="s">
        <v>615</v>
      </c>
      <c r="B36" s="388" t="s">
        <v>252</v>
      </c>
    </row>
    <row r="37" spans="1:2" x14ac:dyDescent="0.25">
      <c r="A37" s="392" t="s">
        <v>615</v>
      </c>
      <c r="B37" s="388" t="s">
        <v>256</v>
      </c>
    </row>
    <row r="38" spans="1:2" x14ac:dyDescent="0.25">
      <c r="A38" s="392" t="s">
        <v>615</v>
      </c>
      <c r="B38" s="388" t="s">
        <v>258</v>
      </c>
    </row>
    <row r="39" spans="1:2" x14ac:dyDescent="0.25">
      <c r="A39" s="392" t="s">
        <v>615</v>
      </c>
      <c r="B39" s="388" t="s">
        <v>260</v>
      </c>
    </row>
    <row r="40" spans="1:2" x14ac:dyDescent="0.25">
      <c r="A40" s="392" t="s">
        <v>615</v>
      </c>
      <c r="B40" s="388" t="s">
        <v>262</v>
      </c>
    </row>
    <row r="41" spans="1:2" x14ac:dyDescent="0.25">
      <c r="A41" s="392" t="s">
        <v>615</v>
      </c>
      <c r="B41" s="388" t="s">
        <v>264</v>
      </c>
    </row>
    <row r="42" spans="1:2" x14ac:dyDescent="0.25">
      <c r="A42" s="392" t="s">
        <v>615</v>
      </c>
      <c r="B42" s="388" t="s">
        <v>266</v>
      </c>
    </row>
    <row r="43" spans="1:2" x14ac:dyDescent="0.25">
      <c r="A43" s="392" t="s">
        <v>615</v>
      </c>
      <c r="B43" s="388" t="s">
        <v>268</v>
      </c>
    </row>
    <row r="44" spans="1:2" x14ac:dyDescent="0.25">
      <c r="A44" s="392" t="s">
        <v>615</v>
      </c>
      <c r="B44" s="388" t="s">
        <v>270</v>
      </c>
    </row>
    <row r="45" spans="1:2" x14ac:dyDescent="0.25">
      <c r="A45" s="392" t="s">
        <v>615</v>
      </c>
      <c r="B45" s="388" t="s">
        <v>274</v>
      </c>
    </row>
    <row r="46" spans="1:2" x14ac:dyDescent="0.25">
      <c r="A46" s="392" t="s">
        <v>615</v>
      </c>
      <c r="B46" s="388" t="s">
        <v>275</v>
      </c>
    </row>
    <row r="47" spans="1:2" x14ac:dyDescent="0.25">
      <c r="A47" s="392" t="s">
        <v>615</v>
      </c>
      <c r="B47" s="388" t="s">
        <v>277</v>
      </c>
    </row>
    <row r="48" spans="1:2" x14ac:dyDescent="0.25">
      <c r="A48" s="392" t="s">
        <v>615</v>
      </c>
      <c r="B48" s="388" t="s">
        <v>281</v>
      </c>
    </row>
    <row r="49" spans="1:2" x14ac:dyDescent="0.25">
      <c r="A49" s="392" t="s">
        <v>615</v>
      </c>
      <c r="B49" s="388" t="s">
        <v>282</v>
      </c>
    </row>
    <row r="50" spans="1:2" x14ac:dyDescent="0.25">
      <c r="A50" s="392" t="s">
        <v>615</v>
      </c>
      <c r="B50" s="388" t="s">
        <v>284</v>
      </c>
    </row>
    <row r="51" spans="1:2" x14ac:dyDescent="0.25">
      <c r="A51" s="392" t="s">
        <v>615</v>
      </c>
      <c r="B51" s="388" t="s">
        <v>286</v>
      </c>
    </row>
    <row r="52" spans="1:2" x14ac:dyDescent="0.25">
      <c r="A52" s="392" t="s">
        <v>615</v>
      </c>
      <c r="B52" s="388" t="s">
        <v>288</v>
      </c>
    </row>
    <row r="53" spans="1:2" x14ac:dyDescent="0.25">
      <c r="A53" s="392" t="s">
        <v>615</v>
      </c>
      <c r="B53" s="388" t="s">
        <v>292</v>
      </c>
    </row>
    <row r="54" spans="1:2" x14ac:dyDescent="0.25">
      <c r="A54" s="392" t="s">
        <v>615</v>
      </c>
      <c r="B54" s="388" t="s">
        <v>293</v>
      </c>
    </row>
    <row r="55" spans="1:2" x14ac:dyDescent="0.25">
      <c r="A55" s="392" t="s">
        <v>615</v>
      </c>
      <c r="B55" s="388" t="s">
        <v>295</v>
      </c>
    </row>
    <row r="56" spans="1:2" x14ac:dyDescent="0.25">
      <c r="A56" s="392" t="s">
        <v>615</v>
      </c>
      <c r="B56" s="388" t="s">
        <v>297</v>
      </c>
    </row>
    <row r="57" spans="1:2" x14ac:dyDescent="0.25">
      <c r="A57" s="392" t="s">
        <v>615</v>
      </c>
      <c r="B57" s="388" t="s">
        <v>299</v>
      </c>
    </row>
    <row r="58" spans="1:2" x14ac:dyDescent="0.25">
      <c r="A58" s="392" t="s">
        <v>615</v>
      </c>
      <c r="B58" s="388" t="s">
        <v>301</v>
      </c>
    </row>
    <row r="59" spans="1:2" x14ac:dyDescent="0.25">
      <c r="A59" s="392" t="s">
        <v>615</v>
      </c>
      <c r="B59" s="388" t="s">
        <v>305</v>
      </c>
    </row>
    <row r="60" spans="1:2" x14ac:dyDescent="0.25">
      <c r="A60" s="392" t="s">
        <v>615</v>
      </c>
      <c r="B60" s="388" t="s">
        <v>306</v>
      </c>
    </row>
    <row r="61" spans="1:2" x14ac:dyDescent="0.25">
      <c r="A61" s="392" t="s">
        <v>615</v>
      </c>
      <c r="B61" s="388" t="s">
        <v>308</v>
      </c>
    </row>
    <row r="62" spans="1:2" x14ac:dyDescent="0.25">
      <c r="A62" s="392" t="s">
        <v>615</v>
      </c>
      <c r="B62" s="388" t="s">
        <v>310</v>
      </c>
    </row>
    <row r="63" spans="1:2" x14ac:dyDescent="0.25">
      <c r="A63" s="392" t="s">
        <v>615</v>
      </c>
      <c r="B63" s="388" t="s">
        <v>312</v>
      </c>
    </row>
    <row r="64" spans="1:2" x14ac:dyDescent="0.25">
      <c r="A64" s="392" t="s">
        <v>615</v>
      </c>
      <c r="B64" s="388" t="s">
        <v>316</v>
      </c>
    </row>
    <row r="65" spans="1:2" x14ac:dyDescent="0.25">
      <c r="A65" s="392" t="s">
        <v>615</v>
      </c>
      <c r="B65" s="388" t="s">
        <v>317</v>
      </c>
    </row>
    <row r="66" spans="1:2" x14ac:dyDescent="0.25">
      <c r="A66" s="392" t="s">
        <v>615</v>
      </c>
      <c r="B66" s="388" t="s">
        <v>319</v>
      </c>
    </row>
    <row r="67" spans="1:2" x14ac:dyDescent="0.25">
      <c r="A67" s="392" t="s">
        <v>615</v>
      </c>
      <c r="B67" s="388" t="s">
        <v>321</v>
      </c>
    </row>
    <row r="68" spans="1:2" x14ac:dyDescent="0.25">
      <c r="A68" s="392" t="s">
        <v>615</v>
      </c>
      <c r="B68" s="388" t="s">
        <v>323</v>
      </c>
    </row>
    <row r="69" spans="1:2" x14ac:dyDescent="0.25">
      <c r="A69" s="392" t="s">
        <v>615</v>
      </c>
      <c r="B69" s="388" t="s">
        <v>325</v>
      </c>
    </row>
    <row r="70" spans="1:2" x14ac:dyDescent="0.25">
      <c r="A70" s="392" t="s">
        <v>615</v>
      </c>
      <c r="B70" s="388" t="s">
        <v>327</v>
      </c>
    </row>
    <row r="71" spans="1:2" x14ac:dyDescent="0.25">
      <c r="A71" s="392" t="s">
        <v>615</v>
      </c>
      <c r="B71" s="388" t="s">
        <v>331</v>
      </c>
    </row>
    <row r="72" spans="1:2" x14ac:dyDescent="0.25">
      <c r="A72" s="392" t="s">
        <v>615</v>
      </c>
      <c r="B72" s="388" t="s">
        <v>332</v>
      </c>
    </row>
    <row r="73" spans="1:2" x14ac:dyDescent="0.25">
      <c r="A73" s="392" t="s">
        <v>615</v>
      </c>
      <c r="B73" s="388" t="s">
        <v>334</v>
      </c>
    </row>
    <row r="74" spans="1:2" x14ac:dyDescent="0.25">
      <c r="A74" s="392" t="s">
        <v>615</v>
      </c>
      <c r="B74" s="388" t="s">
        <v>336</v>
      </c>
    </row>
    <row r="75" spans="1:2" x14ac:dyDescent="0.25">
      <c r="A75" s="392" t="s">
        <v>615</v>
      </c>
      <c r="B75" s="388" t="s">
        <v>338</v>
      </c>
    </row>
    <row r="76" spans="1:2" x14ac:dyDescent="0.25">
      <c r="A76" s="392" t="s">
        <v>615</v>
      </c>
      <c r="B76" s="388" t="s">
        <v>341</v>
      </c>
    </row>
    <row r="77" spans="1:2" x14ac:dyDescent="0.25">
      <c r="A77" s="392" t="s">
        <v>615</v>
      </c>
      <c r="B77" s="388" t="s">
        <v>342</v>
      </c>
    </row>
    <row r="78" spans="1:2" x14ac:dyDescent="0.25">
      <c r="A78" s="392" t="s">
        <v>615</v>
      </c>
      <c r="B78" s="388" t="s">
        <v>344</v>
      </c>
    </row>
    <row r="79" spans="1:2" x14ac:dyDescent="0.25">
      <c r="A79" s="392" t="s">
        <v>615</v>
      </c>
      <c r="B79" s="388" t="s">
        <v>346</v>
      </c>
    </row>
    <row r="80" spans="1:2" x14ac:dyDescent="0.25">
      <c r="A80" s="392" t="s">
        <v>615</v>
      </c>
      <c r="B80" s="388" t="s">
        <v>348</v>
      </c>
    </row>
    <row r="81" spans="1:2" x14ac:dyDescent="0.25">
      <c r="A81" s="392" t="s">
        <v>615</v>
      </c>
      <c r="B81" s="388" t="s">
        <v>350</v>
      </c>
    </row>
    <row r="82" spans="1:2" x14ac:dyDescent="0.25">
      <c r="A82" s="392" t="s">
        <v>615</v>
      </c>
      <c r="B82" s="388" t="s">
        <v>352</v>
      </c>
    </row>
    <row r="83" spans="1:2" x14ac:dyDescent="0.25">
      <c r="A83" s="392" t="s">
        <v>615</v>
      </c>
      <c r="B83" s="388" t="s">
        <v>356</v>
      </c>
    </row>
    <row r="84" spans="1:2" x14ac:dyDescent="0.25">
      <c r="A84" s="392" t="s">
        <v>615</v>
      </c>
      <c r="B84" s="388" t="s">
        <v>357</v>
      </c>
    </row>
    <row r="85" spans="1:2" ht="25.5" x14ac:dyDescent="0.25">
      <c r="A85" s="392" t="s">
        <v>615</v>
      </c>
      <c r="B85" s="388" t="s">
        <v>359</v>
      </c>
    </row>
    <row r="86" spans="1:2" x14ac:dyDescent="0.25">
      <c r="A86" s="392" t="s">
        <v>615</v>
      </c>
      <c r="B86" s="388" t="s">
        <v>361</v>
      </c>
    </row>
    <row r="87" spans="1:2" x14ac:dyDescent="0.25">
      <c r="A87" s="392" t="s">
        <v>615</v>
      </c>
      <c r="B87" s="388" t="s">
        <v>363</v>
      </c>
    </row>
    <row r="88" spans="1:2" x14ac:dyDescent="0.25">
      <c r="A88" s="392" t="s">
        <v>615</v>
      </c>
      <c r="B88" s="388" t="s">
        <v>365</v>
      </c>
    </row>
    <row r="89" spans="1:2" x14ac:dyDescent="0.25">
      <c r="A89" s="392" t="s">
        <v>615</v>
      </c>
      <c r="B89" s="388" t="s">
        <v>367</v>
      </c>
    </row>
    <row r="90" spans="1:2" x14ac:dyDescent="0.25">
      <c r="A90" s="392" t="s">
        <v>615</v>
      </c>
      <c r="B90" s="388" t="s">
        <v>369</v>
      </c>
    </row>
    <row r="91" spans="1:2" x14ac:dyDescent="0.25">
      <c r="A91" s="392" t="s">
        <v>615</v>
      </c>
      <c r="B91" s="388" t="s">
        <v>371</v>
      </c>
    </row>
    <row r="92" spans="1:2" x14ac:dyDescent="0.25">
      <c r="A92" s="392" t="s">
        <v>615</v>
      </c>
      <c r="B92" s="388" t="s">
        <v>375</v>
      </c>
    </row>
    <row r="93" spans="1:2" x14ac:dyDescent="0.25">
      <c r="A93" s="392" t="s">
        <v>615</v>
      </c>
      <c r="B93" s="388" t="s">
        <v>376</v>
      </c>
    </row>
    <row r="94" spans="1:2" x14ac:dyDescent="0.25">
      <c r="A94" s="392" t="s">
        <v>615</v>
      </c>
      <c r="B94" s="388" t="s">
        <v>378</v>
      </c>
    </row>
    <row r="95" spans="1:2" x14ac:dyDescent="0.25">
      <c r="A95" s="392" t="s">
        <v>615</v>
      </c>
      <c r="B95" s="388" t="s">
        <v>380</v>
      </c>
    </row>
    <row r="96" spans="1:2" x14ac:dyDescent="0.25">
      <c r="A96" s="392" t="s">
        <v>615</v>
      </c>
      <c r="B96" s="388" t="s">
        <v>382</v>
      </c>
    </row>
    <row r="97" spans="1:14" x14ac:dyDescent="0.25">
      <c r="A97" s="392" t="s">
        <v>615</v>
      </c>
      <c r="B97" s="388" t="s">
        <v>386</v>
      </c>
    </row>
    <row r="98" spans="1:14" x14ac:dyDescent="0.25">
      <c r="A98" s="392" t="s">
        <v>615</v>
      </c>
      <c r="B98" s="388" t="s">
        <v>387</v>
      </c>
    </row>
    <row r="99" spans="1:14" x14ac:dyDescent="0.25">
      <c r="A99" s="392" t="s">
        <v>615</v>
      </c>
      <c r="B99" s="388" t="s">
        <v>389</v>
      </c>
    </row>
    <row r="100" spans="1:14" ht="25.5" x14ac:dyDescent="0.25">
      <c r="A100" s="392" t="s">
        <v>615</v>
      </c>
      <c r="B100" s="388" t="s">
        <v>391</v>
      </c>
    </row>
    <row r="101" spans="1:14" x14ac:dyDescent="0.25">
      <c r="A101" s="392" t="s">
        <v>615</v>
      </c>
      <c r="B101" s="388" t="s">
        <v>392</v>
      </c>
    </row>
    <row r="102" spans="1:14" x14ac:dyDescent="0.25">
      <c r="A102" s="392" t="s">
        <v>615</v>
      </c>
      <c r="B102" s="388" t="s">
        <v>396</v>
      </c>
    </row>
    <row r="103" spans="1:14" x14ac:dyDescent="0.25">
      <c r="A103" s="392" t="s">
        <v>615</v>
      </c>
      <c r="B103" s="388" t="s">
        <v>397</v>
      </c>
    </row>
    <row r="104" spans="1:14" x14ac:dyDescent="0.25">
      <c r="A104" s="392" t="s">
        <v>615</v>
      </c>
      <c r="B104" s="388" t="s">
        <v>399</v>
      </c>
    </row>
    <row r="105" spans="1:14" x14ac:dyDescent="0.25">
      <c r="A105" s="392" t="s">
        <v>615</v>
      </c>
      <c r="B105" s="388" t="s">
        <v>401</v>
      </c>
    </row>
    <row r="106" spans="1:14" x14ac:dyDescent="0.25">
      <c r="A106" s="392" t="s">
        <v>615</v>
      </c>
      <c r="B106" s="393" t="s">
        <v>661</v>
      </c>
      <c r="E106" s="389" t="s">
        <v>618</v>
      </c>
      <c r="F106" s="388" t="s">
        <v>662</v>
      </c>
      <c r="J106" s="395"/>
      <c r="K106" s="395"/>
      <c r="L106" s="395"/>
      <c r="M106" s="395"/>
      <c r="N106" s="395"/>
    </row>
    <row r="107" spans="1:14" x14ac:dyDescent="0.25">
      <c r="A107" s="392" t="s">
        <v>615</v>
      </c>
      <c r="B107" s="393" t="s">
        <v>405</v>
      </c>
      <c r="E107" s="389" t="s">
        <v>618</v>
      </c>
      <c r="F107" s="388" t="s">
        <v>662</v>
      </c>
      <c r="J107" s="395"/>
      <c r="K107" s="395"/>
      <c r="L107" s="395"/>
      <c r="M107" s="395"/>
      <c r="N107" s="395"/>
    </row>
    <row r="108" spans="1:14" x14ac:dyDescent="0.25">
      <c r="A108" s="392" t="s">
        <v>615</v>
      </c>
      <c r="B108" s="393" t="s">
        <v>409</v>
      </c>
      <c r="C108" s="395" t="s">
        <v>410</v>
      </c>
      <c r="D108" s="395" t="s">
        <v>663</v>
      </c>
      <c r="E108" s="389" t="s">
        <v>618</v>
      </c>
      <c r="F108" s="388" t="s">
        <v>662</v>
      </c>
      <c r="J108" s="395"/>
      <c r="K108" s="395"/>
      <c r="L108" s="395"/>
      <c r="M108" s="395"/>
      <c r="N108" s="395"/>
    </row>
    <row r="109" spans="1:14" x14ac:dyDescent="0.25">
      <c r="A109" s="392" t="s">
        <v>615</v>
      </c>
      <c r="B109" s="393" t="s">
        <v>411</v>
      </c>
      <c r="C109" s="395" t="s">
        <v>412</v>
      </c>
      <c r="D109" s="395" t="s">
        <v>664</v>
      </c>
      <c r="E109" s="389" t="s">
        <v>618</v>
      </c>
      <c r="F109" s="388" t="s">
        <v>662</v>
      </c>
      <c r="J109" s="395"/>
      <c r="K109" s="395"/>
      <c r="L109" s="395"/>
      <c r="M109" s="395"/>
      <c r="N109" s="395"/>
    </row>
    <row r="110" spans="1:14" x14ac:dyDescent="0.25">
      <c r="A110" s="392" t="s">
        <v>615</v>
      </c>
      <c r="B110" s="393" t="s">
        <v>413</v>
      </c>
      <c r="C110" s="395" t="s">
        <v>414</v>
      </c>
      <c r="D110" s="395" t="s">
        <v>665</v>
      </c>
      <c r="E110" s="389" t="s">
        <v>618</v>
      </c>
      <c r="F110" s="388" t="s">
        <v>662</v>
      </c>
      <c r="J110" s="395"/>
      <c r="K110" s="395"/>
      <c r="L110" s="395"/>
      <c r="M110" s="395"/>
      <c r="N110" s="395"/>
    </row>
    <row r="111" spans="1:14" x14ac:dyDescent="0.25">
      <c r="A111" s="392" t="s">
        <v>615</v>
      </c>
      <c r="B111" s="393" t="s">
        <v>415</v>
      </c>
      <c r="C111" s="395" t="s">
        <v>416</v>
      </c>
      <c r="D111" s="395" t="s">
        <v>666</v>
      </c>
      <c r="E111" s="389" t="s">
        <v>618</v>
      </c>
      <c r="F111" s="388" t="s">
        <v>662</v>
      </c>
      <c r="J111" s="395"/>
      <c r="K111" s="395"/>
      <c r="L111" s="395"/>
      <c r="M111" s="395"/>
      <c r="N111" s="395"/>
    </row>
    <row r="112" spans="1:14" x14ac:dyDescent="0.25">
      <c r="A112" s="392" t="s">
        <v>615</v>
      </c>
      <c r="B112" s="393" t="s">
        <v>417</v>
      </c>
      <c r="C112" s="395" t="s">
        <v>34</v>
      </c>
      <c r="D112" s="395" t="s">
        <v>667</v>
      </c>
      <c r="E112" s="389" t="s">
        <v>618</v>
      </c>
      <c r="F112" s="388" t="s">
        <v>662</v>
      </c>
      <c r="J112" s="395"/>
      <c r="K112" s="395"/>
      <c r="L112" s="395"/>
      <c r="M112" s="395"/>
      <c r="N112" s="395"/>
    </row>
    <row r="113" spans="1:14" x14ac:dyDescent="0.25">
      <c r="A113" s="392" t="s">
        <v>615</v>
      </c>
      <c r="B113" s="393" t="s">
        <v>418</v>
      </c>
      <c r="C113" s="395" t="s">
        <v>419</v>
      </c>
      <c r="D113" s="395" t="s">
        <v>668</v>
      </c>
      <c r="E113" s="389" t="s">
        <v>618</v>
      </c>
      <c r="F113" s="388" t="s">
        <v>662</v>
      </c>
      <c r="J113" s="395"/>
      <c r="K113" s="395"/>
      <c r="L113" s="395"/>
      <c r="M113" s="395"/>
      <c r="N113" s="395"/>
    </row>
    <row r="114" spans="1:14" x14ac:dyDescent="0.25">
      <c r="A114" s="392" t="s">
        <v>615</v>
      </c>
      <c r="B114" s="393" t="s">
        <v>420</v>
      </c>
      <c r="C114" s="395" t="s">
        <v>421</v>
      </c>
      <c r="D114" s="395" t="s">
        <v>669</v>
      </c>
      <c r="E114" s="389" t="s">
        <v>618</v>
      </c>
      <c r="F114" s="388" t="s">
        <v>662</v>
      </c>
      <c r="J114" s="395"/>
      <c r="K114" s="395"/>
      <c r="L114" s="395"/>
      <c r="M114" s="395"/>
      <c r="N114" s="395"/>
    </row>
    <row r="115" spans="1:14" x14ac:dyDescent="0.25">
      <c r="A115" s="392" t="s">
        <v>615</v>
      </c>
      <c r="B115" s="393" t="s">
        <v>422</v>
      </c>
      <c r="C115" s="395" t="s">
        <v>423</v>
      </c>
      <c r="D115" s="395" t="s">
        <v>670</v>
      </c>
      <c r="E115" s="389" t="s">
        <v>618</v>
      </c>
      <c r="F115" s="388" t="s">
        <v>662</v>
      </c>
      <c r="J115" s="395"/>
      <c r="K115" s="395"/>
      <c r="L115" s="395"/>
      <c r="M115" s="395"/>
      <c r="N115" s="395"/>
    </row>
    <row r="116" spans="1:14" x14ac:dyDescent="0.25">
      <c r="A116" s="392" t="s">
        <v>615</v>
      </c>
      <c r="B116" s="393" t="s">
        <v>424</v>
      </c>
      <c r="C116" s="395" t="s">
        <v>425</v>
      </c>
      <c r="D116" s="396" t="s">
        <v>671</v>
      </c>
      <c r="E116" s="389" t="s">
        <v>618</v>
      </c>
      <c r="F116" s="388" t="s">
        <v>662</v>
      </c>
      <c r="J116" s="395"/>
      <c r="K116" s="395"/>
      <c r="L116" s="395"/>
      <c r="M116" s="395"/>
      <c r="N116" s="395"/>
    </row>
    <row r="117" spans="1:14" x14ac:dyDescent="0.25">
      <c r="A117" s="392" t="s">
        <v>615</v>
      </c>
      <c r="B117" s="393" t="s">
        <v>426</v>
      </c>
      <c r="C117" s="395" t="s">
        <v>73</v>
      </c>
      <c r="D117" s="395" t="s">
        <v>672</v>
      </c>
      <c r="E117" s="389" t="s">
        <v>618</v>
      </c>
      <c r="F117" s="388" t="s">
        <v>662</v>
      </c>
      <c r="J117" s="395"/>
      <c r="K117" s="395"/>
      <c r="L117" s="395"/>
      <c r="M117" s="395"/>
      <c r="N117" s="395"/>
    </row>
    <row r="118" spans="1:14" x14ac:dyDescent="0.25">
      <c r="A118" s="392" t="s">
        <v>615</v>
      </c>
      <c r="B118" s="393" t="s">
        <v>427</v>
      </c>
      <c r="C118" s="395" t="s">
        <v>80</v>
      </c>
      <c r="D118" s="396" t="s">
        <v>673</v>
      </c>
      <c r="E118" s="389" t="s">
        <v>618</v>
      </c>
      <c r="F118" s="388" t="s">
        <v>662</v>
      </c>
      <c r="J118" s="395"/>
      <c r="K118" s="395"/>
      <c r="L118" s="395"/>
      <c r="M118" s="395"/>
      <c r="N118" s="395"/>
    </row>
    <row r="119" spans="1:14" x14ac:dyDescent="0.25">
      <c r="A119" s="392" t="s">
        <v>615</v>
      </c>
      <c r="B119" s="393" t="s">
        <v>428</v>
      </c>
      <c r="C119" s="395" t="s">
        <v>429</v>
      </c>
      <c r="D119" s="395" t="s">
        <v>674</v>
      </c>
      <c r="E119" s="389" t="s">
        <v>618</v>
      </c>
      <c r="F119" s="388" t="s">
        <v>662</v>
      </c>
    </row>
    <row r="120" spans="1:14" x14ac:dyDescent="0.25">
      <c r="A120" s="392" t="s">
        <v>615</v>
      </c>
      <c r="B120" s="393" t="s">
        <v>430</v>
      </c>
      <c r="C120" s="395" t="s">
        <v>88</v>
      </c>
      <c r="D120" s="396" t="s">
        <v>675</v>
      </c>
      <c r="E120" s="389" t="s">
        <v>618</v>
      </c>
      <c r="F120" s="388" t="s">
        <v>662</v>
      </c>
    </row>
    <row r="121" spans="1:14" x14ac:dyDescent="0.25">
      <c r="A121" s="392" t="s">
        <v>615</v>
      </c>
      <c r="B121" s="393" t="s">
        <v>431</v>
      </c>
      <c r="C121" s="395" t="s">
        <v>432</v>
      </c>
      <c r="D121" s="395" t="s">
        <v>676</v>
      </c>
      <c r="E121" s="389" t="s">
        <v>618</v>
      </c>
      <c r="F121" s="388" t="s">
        <v>662</v>
      </c>
    </row>
    <row r="122" spans="1:14" x14ac:dyDescent="0.25">
      <c r="A122" s="392" t="s">
        <v>615</v>
      </c>
      <c r="B122" s="393" t="s">
        <v>433</v>
      </c>
      <c r="C122" s="395" t="s">
        <v>434</v>
      </c>
      <c r="D122" s="395" t="s">
        <v>677</v>
      </c>
      <c r="E122" s="389" t="s">
        <v>618</v>
      </c>
      <c r="F122" s="388" t="s">
        <v>662</v>
      </c>
    </row>
    <row r="123" spans="1:14" x14ac:dyDescent="0.25">
      <c r="A123" s="392" t="s">
        <v>615</v>
      </c>
      <c r="B123" s="388" t="s">
        <v>167</v>
      </c>
    </row>
    <row r="124" spans="1:14" x14ac:dyDescent="0.25">
      <c r="A124" s="392" t="s">
        <v>678</v>
      </c>
      <c r="B124" s="388" t="s">
        <v>148</v>
      </c>
    </row>
    <row r="125" spans="1:14" x14ac:dyDescent="0.25">
      <c r="A125" s="392" t="s">
        <v>678</v>
      </c>
      <c r="B125" s="388" t="s">
        <v>149</v>
      </c>
    </row>
    <row r="126" spans="1:14" x14ac:dyDescent="0.25">
      <c r="A126" s="392" t="s">
        <v>678</v>
      </c>
      <c r="B126" s="388" t="s">
        <v>150</v>
      </c>
    </row>
    <row r="127" spans="1:14" x14ac:dyDescent="0.25">
      <c r="A127" s="392" t="s">
        <v>678</v>
      </c>
      <c r="B127" s="388" t="s">
        <v>151</v>
      </c>
    </row>
    <row r="128" spans="1:14" x14ac:dyDescent="0.25">
      <c r="A128" s="392" t="s">
        <v>678</v>
      </c>
      <c r="B128" s="388" t="s">
        <v>152</v>
      </c>
    </row>
    <row r="129" spans="1:2" x14ac:dyDescent="0.25">
      <c r="A129" s="392" t="s">
        <v>678</v>
      </c>
      <c r="B129" s="388" t="s">
        <v>153</v>
      </c>
    </row>
    <row r="130" spans="1:2" x14ac:dyDescent="0.25">
      <c r="A130" s="392" t="s">
        <v>678</v>
      </c>
      <c r="B130" s="388" t="s">
        <v>154</v>
      </c>
    </row>
    <row r="131" spans="1:2" x14ac:dyDescent="0.25">
      <c r="A131" s="392" t="s">
        <v>678</v>
      </c>
      <c r="B131" s="388" t="s">
        <v>155</v>
      </c>
    </row>
    <row r="132" spans="1:2" x14ac:dyDescent="0.25">
      <c r="A132" s="392" t="s">
        <v>678</v>
      </c>
      <c r="B132" s="388" t="s">
        <v>156</v>
      </c>
    </row>
    <row r="133" spans="1:2" x14ac:dyDescent="0.25">
      <c r="A133" s="392" t="s">
        <v>678</v>
      </c>
      <c r="B133" s="388" t="s">
        <v>157</v>
      </c>
    </row>
    <row r="134" spans="1:2" x14ac:dyDescent="0.25">
      <c r="A134" s="392" t="s">
        <v>678</v>
      </c>
      <c r="B134" s="388" t="s">
        <v>158</v>
      </c>
    </row>
    <row r="135" spans="1:2" x14ac:dyDescent="0.25">
      <c r="A135" s="392" t="s">
        <v>678</v>
      </c>
      <c r="B135" s="388" t="s">
        <v>159</v>
      </c>
    </row>
    <row r="136" spans="1:2" x14ac:dyDescent="0.25">
      <c r="A136" s="392" t="s">
        <v>678</v>
      </c>
      <c r="B136" s="388" t="s">
        <v>160</v>
      </c>
    </row>
    <row r="137" spans="1:2" x14ac:dyDescent="0.25">
      <c r="A137" s="392" t="s">
        <v>678</v>
      </c>
      <c r="B137" s="388" t="s">
        <v>161</v>
      </c>
    </row>
    <row r="138" spans="1:2" x14ac:dyDescent="0.25">
      <c r="A138" s="392" t="s">
        <v>678</v>
      </c>
      <c r="B138" s="388" t="s">
        <v>162</v>
      </c>
    </row>
    <row r="139" spans="1:2" x14ac:dyDescent="0.25">
      <c r="A139" s="392" t="s">
        <v>678</v>
      </c>
      <c r="B139" s="388" t="s">
        <v>163</v>
      </c>
    </row>
    <row r="140" spans="1:2" x14ac:dyDescent="0.25">
      <c r="A140" s="392" t="s">
        <v>678</v>
      </c>
      <c r="B140" s="388" t="s">
        <v>164</v>
      </c>
    </row>
    <row r="141" spans="1:2" x14ac:dyDescent="0.25">
      <c r="A141" s="392" t="s">
        <v>678</v>
      </c>
      <c r="B141" s="388" t="s">
        <v>165</v>
      </c>
    </row>
    <row r="142" spans="1:2" x14ac:dyDescent="0.25">
      <c r="A142" s="392" t="s">
        <v>678</v>
      </c>
      <c r="B142" s="388" t="s">
        <v>166</v>
      </c>
    </row>
  </sheetData>
  <autoFilter ref="B3:F3" xr:uid="{F6AAD053-7889-4916-A495-2B39DE2751FA}"/>
  <printOptions gridLines="1"/>
  <pageMargins left="0.23622047244094491" right="0.23622047244094491" top="0.74803149606299213" bottom="0.74803149606299213" header="0.31496062992125984" footer="0.31496062992125984"/>
  <pageSetup paperSize="9" scale="70" orientation="landscape" r:id="rId1"/>
  <headerFooter>
    <oddHeader>&amp;A</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0. How to complete this form</vt:lpstr>
      <vt:lpstr>1. Detailed Alternative Product</vt:lpstr>
      <vt:lpstr>2. Standard Pooled Fund</vt:lpstr>
      <vt:lpstr>3. Segregated Mandate</vt:lpstr>
      <vt:lpstr>4. Guide</vt:lpstr>
      <vt:lpstr>5. Interposed Entities</vt:lpstr>
      <vt:lpstr>DRAFT Field Format Guide</vt:lpstr>
      <vt:lpstr>'1. Detailed Alternative Product'!Print_Area</vt:lpstr>
      <vt:lpstr>'2. Standard Pooled Fund'!Print_Area</vt:lpstr>
      <vt:lpstr>'5. Interposed Entities'!Print_Area</vt:lpstr>
      <vt:lpstr>'1. Detailed Alternative Product'!Print_Titles</vt:lpstr>
      <vt:lpstr>'DRAFT Field Format Guide'!Print_Titles</vt:lpstr>
      <vt:lpstr>RG97_Detailed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Angus Blundell</dc:creator>
  <cp:lastModifiedBy>Angus Blundell</cp:lastModifiedBy>
  <cp:lastPrinted>2020-12-04T04:15:12Z</cp:lastPrinted>
  <dcterms:created xsi:type="dcterms:W3CDTF">2020-12-02T05:45:06Z</dcterms:created>
  <dcterms:modified xsi:type="dcterms:W3CDTF">2020-12-04T04:23:39Z</dcterms:modified>
</cp:coreProperties>
</file>